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6" activeTab="3"/>
  </bookViews>
  <sheets>
    <sheet name="24 órás egyéni" sheetId="1" r:id="rId1"/>
    <sheet name="24 órás csapat" sheetId="2" r:id="rId2"/>
    <sheet name="12 órás egyéni" sheetId="3" r:id="rId3"/>
    <sheet name="12 órás páros" sheetId="4" r:id="rId4"/>
    <sheet name="12 órás csapat" sheetId="5" r:id="rId5"/>
    <sheet name="Összesített köridők" sheetId="6" r:id="rId6"/>
  </sheets>
  <definedNames/>
  <calcPr fullCalcOnLoad="1"/>
</workbook>
</file>

<file path=xl/sharedStrings.xml><?xml version="1.0" encoding="utf-8"?>
<sst xmlns="http://schemas.openxmlformats.org/spreadsheetml/2006/main" count="344" uniqueCount="67">
  <si>
    <t>24 órás egyéni kategória</t>
  </si>
  <si>
    <t>Megtett táv km</t>
  </si>
  <si>
    <t>Indulás</t>
  </si>
  <si>
    <t>Érkezés</t>
  </si>
  <si>
    <t>Menetidő</t>
  </si>
  <si>
    <t>Átlagsebesség km/h</t>
  </si>
  <si>
    <t>Átlagsebesség 24 órára számítva km/h</t>
  </si>
  <si>
    <t>Szintidő százalékos kihasználtsága</t>
  </si>
  <si>
    <t>Csintalan Miklós</t>
  </si>
  <si>
    <t>Összesen</t>
  </si>
  <si>
    <t>Székházi Zoltán</t>
  </si>
  <si>
    <t>Zuzana Buraiová</t>
  </si>
  <si>
    <t>24 órás 3-4 fős csapat kategória</t>
  </si>
  <si>
    <t>Miroslav Rusňák</t>
  </si>
  <si>
    <t>Csapat összesítés:</t>
  </si>
  <si>
    <t>Gregor Zoltán</t>
  </si>
  <si>
    <t>Suda Gábor</t>
  </si>
  <si>
    <t>Németh Zoltán</t>
  </si>
  <si>
    <t>Papp Mihály</t>
  </si>
  <si>
    <t>12 órás egyéni kategória</t>
  </si>
  <si>
    <t>Átlagsebesség 12 órára számítva km/h</t>
  </si>
  <si>
    <t>Kiss Zsolt</t>
  </si>
  <si>
    <t>Virág Károly</t>
  </si>
  <si>
    <t>12 órás páros kategória</t>
  </si>
  <si>
    <t>12 órás 3-4 fős csapat kategória</t>
  </si>
  <si>
    <t>Körök száma</t>
  </si>
  <si>
    <t>Az adott kör száma</t>
  </si>
  <si>
    <t>Markovics Tamás</t>
  </si>
  <si>
    <t>Izsák István</t>
  </si>
  <si>
    <t>Keszegek</t>
  </si>
  <si>
    <t>Patus Sándor</t>
  </si>
  <si>
    <t>Inczédi Gábor</t>
  </si>
  <si>
    <t>Polák Stefan</t>
  </si>
  <si>
    <t>Farkas Szilvi</t>
  </si>
  <si>
    <t>Tóth Viktor Niro</t>
  </si>
  <si>
    <t>Kovács Kamil</t>
  </si>
  <si>
    <t>Harcsa Béla</t>
  </si>
  <si>
    <t>Galla Erik</t>
  </si>
  <si>
    <t>Búzás Csaba</t>
  </si>
  <si>
    <t>Agócs Gábor</t>
  </si>
  <si>
    <t>Ácsi Tekergők</t>
  </si>
  <si>
    <t>Csere Lajos Róbert</t>
  </si>
  <si>
    <t>Héregi Péter</t>
  </si>
  <si>
    <t>Platzner Ladislav</t>
  </si>
  <si>
    <t>Andrej Ďurika</t>
  </si>
  <si>
    <t>CK PIKO BIKE</t>
  </si>
  <si>
    <t>Varga Péter</t>
  </si>
  <si>
    <t>Brigetio KSE</t>
  </si>
  <si>
    <t>Nagy László</t>
  </si>
  <si>
    <t>Brigetio KSE "A"</t>
  </si>
  <si>
    <t>Suda Gergő</t>
  </si>
  <si>
    <t>Brigetio KSE "B"</t>
  </si>
  <si>
    <t>Stipsits Béla</t>
  </si>
  <si>
    <t>Zichó Viktor</t>
  </si>
  <si>
    <t>Bujna Terézia</t>
  </si>
  <si>
    <t>www.kemk.tk</t>
  </si>
  <si>
    <t>Országúti cirkálók</t>
  </si>
  <si>
    <t>Trek Factory Racing</t>
  </si>
  <si>
    <t>Név</t>
  </si>
  <si>
    <t>42 km-es kör eredményei</t>
  </si>
  <si>
    <t>Az adott versenyző legjobb átlagsebességgel letekert köre</t>
  </si>
  <si>
    <t>Az adott versenyző legrosszabb  átlagsebességgel letekert köre</t>
  </si>
  <si>
    <t>21 km-es kör eredményei</t>
  </si>
  <si>
    <t>Ha a két vendégbringás 42-42 kilométerét leszámolom, akkor összesen 7602 km-t</t>
  </si>
  <si>
    <t>tekertetek le, ami a 30 versenyző számával leosztva 253,4 km/induló átlagot jelent.</t>
  </si>
  <si>
    <t>Gratulálok az emberfeletti teljesítményhez</t>
  </si>
  <si>
    <t>Bujna Zoltán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</si>
</sst>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hh:mm:ss"/>
    <numFmt numFmtId="173" formatCode="yyyy\-mm\-dd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6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6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34" borderId="0" xfId="0" applyFont="1" applyFill="1" applyAlignment="1">
      <alignment horizontal="left" vertical="center"/>
    </xf>
    <xf numFmtId="0" fontId="0" fillId="34" borderId="0" xfId="0" applyFill="1" applyAlignment="1">
      <alignment/>
    </xf>
    <xf numFmtId="172" fontId="0" fillId="35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3" fillId="36" borderId="11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36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6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 vertical="center"/>
    </xf>
    <xf numFmtId="172" fontId="0" fillId="37" borderId="10" xfId="0" applyNumberFormat="1" applyFill="1" applyBorder="1" applyAlignment="1">
      <alignment horizontal="center" vertical="center"/>
    </xf>
    <xf numFmtId="2" fontId="0" fillId="37" borderId="12" xfId="0" applyNumberFormat="1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  <xf numFmtId="172" fontId="0" fillId="0" borderId="12" xfId="0" applyNumberFormat="1" applyBorder="1" applyAlignment="1">
      <alignment horizontal="center"/>
    </xf>
    <xf numFmtId="172" fontId="0" fillId="33" borderId="12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10" fontId="3" fillId="0" borderId="16" xfId="0" applyNumberFormat="1" applyFont="1" applyBorder="1" applyAlignment="1">
      <alignment horizontal="center" vertical="center"/>
    </xf>
    <xf numFmtId="172" fontId="0" fillId="37" borderId="12" xfId="0" applyNumberFormat="1" applyFill="1" applyBorder="1" applyAlignment="1">
      <alignment horizontal="center" vertical="center"/>
    </xf>
    <xf numFmtId="172" fontId="0" fillId="38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46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/>
    </xf>
    <xf numFmtId="172" fontId="0" fillId="39" borderId="10" xfId="0" applyNumberFormat="1" applyFill="1" applyBorder="1" applyAlignment="1">
      <alignment horizontal="center" vertical="center"/>
    </xf>
    <xf numFmtId="17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72" fontId="0" fillId="0" borderId="23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172" fontId="0" fillId="37" borderId="24" xfId="0" applyNumberFormat="1" applyFill="1" applyBorder="1" applyAlignment="1">
      <alignment horizontal="center" vertical="center"/>
    </xf>
    <xf numFmtId="2" fontId="0" fillId="37" borderId="25" xfId="0" applyNumberFormat="1" applyFill="1" applyBorder="1" applyAlignment="1">
      <alignment horizontal="center" vertical="center"/>
    </xf>
    <xf numFmtId="172" fontId="0" fillId="35" borderId="23" xfId="0" applyNumberFormat="1" applyFill="1" applyBorder="1" applyAlignment="1">
      <alignment horizontal="center" vertical="center"/>
    </xf>
    <xf numFmtId="2" fontId="0" fillId="35" borderId="22" xfId="0" applyNumberFormat="1" applyFill="1" applyBorder="1" applyAlignment="1">
      <alignment horizontal="center" vertical="center"/>
    </xf>
    <xf numFmtId="172" fontId="0" fillId="37" borderId="23" xfId="0" applyNumberFormat="1" applyFill="1" applyBorder="1" applyAlignment="1">
      <alignment horizontal="center" vertical="center"/>
    </xf>
    <xf numFmtId="2" fontId="0" fillId="37" borderId="2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center" vertical="center" wrapText="1"/>
    </xf>
    <xf numFmtId="0" fontId="0" fillId="40" borderId="0" xfId="0" applyFont="1" applyFill="1" applyAlignment="1">
      <alignment horizontal="left" vertical="center" wrapText="1"/>
    </xf>
    <xf numFmtId="0" fontId="2" fillId="40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3" fillId="41" borderId="27" xfId="0" applyFont="1" applyFill="1" applyBorder="1" applyAlignment="1">
      <alignment/>
    </xf>
    <xf numFmtId="0" fontId="0" fillId="0" borderId="27" xfId="0" applyBorder="1" applyAlignment="1">
      <alignment horizontal="center" vertical="center"/>
    </xf>
    <xf numFmtId="172" fontId="0" fillId="0" borderId="27" xfId="0" applyNumberFormat="1" applyBorder="1" applyAlignment="1">
      <alignment horizontal="center"/>
    </xf>
    <xf numFmtId="172" fontId="0" fillId="0" borderId="27" xfId="0" applyNumberFormat="1" applyFill="1" applyBorder="1" applyAlignment="1">
      <alignment horizontal="center" vertical="center"/>
    </xf>
    <xf numFmtId="2" fontId="0" fillId="37" borderId="27" xfId="0" applyNumberFormat="1" applyFill="1" applyBorder="1" applyAlignment="1">
      <alignment horizontal="center" vertical="center"/>
    </xf>
    <xf numFmtId="0" fontId="3" fillId="42" borderId="27" xfId="0" applyFont="1" applyFill="1" applyBorder="1" applyAlignment="1">
      <alignment/>
    </xf>
    <xf numFmtId="0" fontId="3" fillId="33" borderId="0" xfId="0" applyFont="1" applyFill="1" applyAlignment="1">
      <alignment horizontal="left" vertical="center"/>
    </xf>
    <xf numFmtId="0" fontId="3" fillId="43" borderId="27" xfId="0" applyFont="1" applyFill="1" applyBorder="1" applyAlignment="1">
      <alignment/>
    </xf>
    <xf numFmtId="172" fontId="0" fillId="0" borderId="27" xfId="0" applyNumberFormat="1" applyBorder="1" applyAlignment="1">
      <alignment horizontal="center" vertical="center"/>
    </xf>
    <xf numFmtId="0" fontId="31" fillId="34" borderId="0" xfId="0" applyFont="1" applyFill="1" applyAlignment="1">
      <alignment horizontal="left" vertical="center"/>
    </xf>
    <xf numFmtId="0" fontId="3" fillId="44" borderId="27" xfId="0" applyFont="1" applyFill="1" applyBorder="1" applyAlignment="1">
      <alignment/>
    </xf>
    <xf numFmtId="0" fontId="3" fillId="45" borderId="27" xfId="0" applyFont="1" applyFill="1" applyBorder="1" applyAlignment="1">
      <alignment/>
    </xf>
    <xf numFmtId="0" fontId="3" fillId="46" borderId="27" xfId="0" applyFont="1" applyFill="1" applyBorder="1" applyAlignment="1">
      <alignment/>
    </xf>
    <xf numFmtId="2" fontId="0" fillId="0" borderId="27" xfId="0" applyNumberFormat="1" applyFill="1" applyBorder="1" applyAlignment="1">
      <alignment horizontal="center" vertical="center"/>
    </xf>
    <xf numFmtId="0" fontId="3" fillId="47" borderId="27" xfId="0" applyFont="1" applyFill="1" applyBorder="1" applyAlignment="1">
      <alignment/>
    </xf>
    <xf numFmtId="0" fontId="3" fillId="48" borderId="27" xfId="0" applyFont="1" applyFill="1" applyBorder="1" applyAlignment="1">
      <alignment/>
    </xf>
    <xf numFmtId="0" fontId="31" fillId="49" borderId="27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50" borderId="27" xfId="0" applyFont="1" applyFill="1" applyBorder="1" applyAlignment="1">
      <alignment/>
    </xf>
    <xf numFmtId="2" fontId="0" fillId="0" borderId="27" xfId="0" applyNumberFormat="1" applyBorder="1" applyAlignment="1">
      <alignment horizontal="center" vertical="center"/>
    </xf>
    <xf numFmtId="0" fontId="3" fillId="51" borderId="27" xfId="0" applyFont="1" applyFill="1" applyBorder="1" applyAlignment="1">
      <alignment/>
    </xf>
    <xf numFmtId="0" fontId="3" fillId="52" borderId="27" xfId="0" applyFont="1" applyFill="1" applyBorder="1" applyAlignment="1">
      <alignment/>
    </xf>
    <xf numFmtId="0" fontId="3" fillId="53" borderId="27" xfId="0" applyFont="1" applyFill="1" applyBorder="1" applyAlignment="1">
      <alignment/>
    </xf>
    <xf numFmtId="2" fontId="0" fillId="33" borderId="27" xfId="0" applyNumberFormat="1" applyFill="1" applyBorder="1" applyAlignment="1">
      <alignment horizontal="center" vertical="center"/>
    </xf>
    <xf numFmtId="2" fontId="0" fillId="35" borderId="27" xfId="0" applyNumberFormat="1" applyFill="1" applyBorder="1" applyAlignment="1">
      <alignment horizontal="center" vertical="center"/>
    </xf>
    <xf numFmtId="0" fontId="31" fillId="54" borderId="27" xfId="0" applyFont="1" applyFill="1" applyBorder="1" applyAlignment="1">
      <alignment/>
    </xf>
    <xf numFmtId="0" fontId="31" fillId="55" borderId="27" xfId="0" applyFont="1" applyFill="1" applyBorder="1" applyAlignment="1">
      <alignment/>
    </xf>
    <xf numFmtId="172" fontId="0" fillId="0" borderId="27" xfId="0" applyNumberFormat="1" applyFill="1" applyBorder="1" applyAlignment="1">
      <alignment horizontal="center"/>
    </xf>
    <xf numFmtId="0" fontId="31" fillId="56" borderId="27" xfId="0" applyFont="1" applyFill="1" applyBorder="1" applyAlignment="1">
      <alignment/>
    </xf>
    <xf numFmtId="0" fontId="3" fillId="57" borderId="27" xfId="0" applyFont="1" applyFill="1" applyBorder="1" applyAlignment="1">
      <alignment/>
    </xf>
    <xf numFmtId="0" fontId="3" fillId="58" borderId="27" xfId="0" applyFont="1" applyFill="1" applyBorder="1" applyAlignment="1">
      <alignment/>
    </xf>
    <xf numFmtId="0" fontId="3" fillId="59" borderId="27" xfId="0" applyFont="1" applyFill="1" applyBorder="1" applyAlignment="1">
      <alignment/>
    </xf>
    <xf numFmtId="0" fontId="3" fillId="60" borderId="27" xfId="0" applyFont="1" applyFill="1" applyBorder="1" applyAlignment="1">
      <alignment/>
    </xf>
    <xf numFmtId="0" fontId="3" fillId="61" borderId="27" xfId="0" applyFont="1" applyFill="1" applyBorder="1" applyAlignment="1">
      <alignment/>
    </xf>
    <xf numFmtId="0" fontId="3" fillId="62" borderId="27" xfId="0" applyFont="1" applyFill="1" applyBorder="1" applyAlignment="1">
      <alignment/>
    </xf>
    <xf numFmtId="0" fontId="3" fillId="63" borderId="27" xfId="0" applyFont="1" applyFill="1" applyBorder="1" applyAlignment="1">
      <alignment/>
    </xf>
    <xf numFmtId="0" fontId="3" fillId="40" borderId="27" xfId="0" applyFont="1" applyFill="1" applyBorder="1" applyAlignment="1">
      <alignment/>
    </xf>
    <xf numFmtId="0" fontId="3" fillId="64" borderId="27" xfId="0" applyFont="1" applyFill="1" applyBorder="1" applyAlignment="1">
      <alignment/>
    </xf>
    <xf numFmtId="46" fontId="0" fillId="0" borderId="27" xfId="0" applyNumberFormat="1" applyBorder="1" applyAlignment="1">
      <alignment horizontal="center"/>
    </xf>
    <xf numFmtId="0" fontId="31" fillId="65" borderId="27" xfId="0" applyFont="1" applyFill="1" applyBorder="1" applyAlignment="1">
      <alignment/>
    </xf>
    <xf numFmtId="0" fontId="3" fillId="66" borderId="27" xfId="0" applyFont="1" applyFill="1" applyBorder="1" applyAlignment="1">
      <alignment/>
    </xf>
    <xf numFmtId="0" fontId="3" fillId="67" borderId="27" xfId="0" applyFont="1" applyFill="1" applyBorder="1" applyAlignment="1">
      <alignment/>
    </xf>
    <xf numFmtId="0" fontId="31" fillId="68" borderId="27" xfId="0" applyFont="1" applyFill="1" applyBorder="1" applyAlignment="1">
      <alignment/>
    </xf>
    <xf numFmtId="0" fontId="3" fillId="69" borderId="27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22" xfId="0" applyNumberForma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/>
    </xf>
    <xf numFmtId="172" fontId="0" fillId="35" borderId="22" xfId="0" applyNumberFormat="1" applyFill="1" applyBorder="1" applyAlignment="1">
      <alignment horizontal="center" vertical="center"/>
    </xf>
    <xf numFmtId="172" fontId="0" fillId="37" borderId="22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álne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900000"/>
      <rgbColor rgb="001FB714"/>
      <rgbColor rgb="00000090"/>
      <rgbColor rgb="00729900"/>
      <rgbColor rgb="00800080"/>
      <rgbColor rgb="00008080"/>
      <rgbColor rgb="00C0C0C0"/>
      <rgbColor rgb="0090713A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9.7109375" style="0" customWidth="1"/>
    <col min="2" max="2" width="11.28125" style="0" customWidth="1"/>
    <col min="3" max="4" width="9.140625" style="1" customWidth="1"/>
    <col min="5" max="5" width="9.7109375" style="1" customWidth="1"/>
    <col min="6" max="7" width="13.8515625" style="0" customWidth="1"/>
    <col min="8" max="8" width="13.57421875" style="0" customWidth="1"/>
  </cols>
  <sheetData>
    <row r="1" spans="1:256" ht="39" thickBot="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77" t="s">
        <v>6</v>
      </c>
      <c r="H1" s="77" t="s">
        <v>7</v>
      </c>
      <c r="IV1" s="1"/>
    </row>
    <row r="2" spans="1:256" ht="15">
      <c r="A2" s="36" t="s">
        <v>44</v>
      </c>
      <c r="B2" s="37">
        <v>42</v>
      </c>
      <c r="C2" s="38">
        <v>0.4166666666666667</v>
      </c>
      <c r="D2" s="38">
        <v>0.46956018518518516</v>
      </c>
      <c r="E2" s="39">
        <f aca="true" t="shared" si="0" ref="E2:E16">D2-C2</f>
        <v>0.05289351851851848</v>
      </c>
      <c r="F2" s="40">
        <f>B2/E2/24</f>
        <v>33.08533916849018</v>
      </c>
      <c r="G2" s="41"/>
      <c r="H2" s="42"/>
      <c r="IV2" s="1"/>
    </row>
    <row r="3" spans="1:256" ht="15">
      <c r="A3" s="43">
        <v>1979</v>
      </c>
      <c r="B3" s="5">
        <v>42</v>
      </c>
      <c r="C3" s="6">
        <v>0.47009259259259256</v>
      </c>
      <c r="D3" s="6">
        <v>0.5222222222222223</v>
      </c>
      <c r="E3" s="57">
        <f t="shared" si="0"/>
        <v>0.05212962962962969</v>
      </c>
      <c r="F3" s="59">
        <f>B3/E3/24</f>
        <v>33.570159857904045</v>
      </c>
      <c r="G3" s="19"/>
      <c r="H3" s="44"/>
      <c r="IV3" s="1"/>
    </row>
    <row r="4" spans="1:256" ht="15">
      <c r="A4" s="45"/>
      <c r="B4" s="5">
        <v>42</v>
      </c>
      <c r="C4" s="6">
        <v>0.5263888888888889</v>
      </c>
      <c r="D4" s="6">
        <v>0.5841435185185185</v>
      </c>
      <c r="E4" s="14">
        <f t="shared" si="0"/>
        <v>0.05775462962962963</v>
      </c>
      <c r="F4" s="15">
        <f aca="true" t="shared" si="1" ref="F4:F16">B4/E4/24</f>
        <v>30.30060120240481</v>
      </c>
      <c r="G4" s="46"/>
      <c r="H4" s="44"/>
      <c r="IV4" s="1"/>
    </row>
    <row r="5" spans="1:256" ht="15">
      <c r="A5" s="45"/>
      <c r="B5" s="5">
        <v>21</v>
      </c>
      <c r="C5" s="6">
        <v>0.5938657407407407</v>
      </c>
      <c r="D5" s="6">
        <v>0.6217592592592592</v>
      </c>
      <c r="E5" s="14">
        <f t="shared" si="0"/>
        <v>0.027893518518518512</v>
      </c>
      <c r="F5" s="15">
        <f t="shared" si="1"/>
        <v>31.369294605809134</v>
      </c>
      <c r="G5" s="46"/>
      <c r="H5" s="44"/>
      <c r="IV5" s="1"/>
    </row>
    <row r="6" spans="1:256" ht="15">
      <c r="A6" s="45"/>
      <c r="B6" s="5">
        <v>21</v>
      </c>
      <c r="C6" s="6">
        <v>0.6263310185185186</v>
      </c>
      <c r="D6" s="6">
        <v>0.6538078703703704</v>
      </c>
      <c r="E6" s="14">
        <f>D6-C6</f>
        <v>0.02747685185185178</v>
      </c>
      <c r="F6" s="15">
        <f t="shared" si="1"/>
        <v>31.844987363100334</v>
      </c>
      <c r="G6" s="46"/>
      <c r="H6" s="44"/>
      <c r="IV6" s="1"/>
    </row>
    <row r="7" spans="1:256" ht="15">
      <c r="A7" s="45"/>
      <c r="B7" s="5">
        <v>21</v>
      </c>
      <c r="C7" s="6">
        <v>0.6985532407407408</v>
      </c>
      <c r="D7" s="6">
        <v>0.7257523148148147</v>
      </c>
      <c r="E7" s="14">
        <f t="shared" si="0"/>
        <v>0.02719907407407396</v>
      </c>
      <c r="F7" s="15">
        <f t="shared" si="1"/>
        <v>32.17021276595758</v>
      </c>
      <c r="G7" s="46"/>
      <c r="H7" s="44"/>
      <c r="IV7" s="1"/>
    </row>
    <row r="8" spans="1:256" ht="15">
      <c r="A8" s="45"/>
      <c r="B8" s="5">
        <v>42</v>
      </c>
      <c r="C8" s="6">
        <v>0.7273148148148149</v>
      </c>
      <c r="D8" s="6">
        <v>0.7847800925925926</v>
      </c>
      <c r="E8" s="14">
        <f t="shared" si="0"/>
        <v>0.05746527777777777</v>
      </c>
      <c r="F8" s="15">
        <f t="shared" si="1"/>
        <v>30.45317220543807</v>
      </c>
      <c r="G8" s="46"/>
      <c r="H8" s="44"/>
      <c r="IV8" s="1"/>
    </row>
    <row r="9" spans="1:256" ht="15">
      <c r="A9" s="45"/>
      <c r="B9" s="5">
        <v>42</v>
      </c>
      <c r="C9" s="6">
        <v>0.7902777777777777</v>
      </c>
      <c r="D9" s="6">
        <v>0.8540740740740741</v>
      </c>
      <c r="E9" s="14">
        <f t="shared" si="0"/>
        <v>0.06379629629629635</v>
      </c>
      <c r="F9" s="15">
        <f t="shared" si="1"/>
        <v>27.43105950653118</v>
      </c>
      <c r="G9" s="46"/>
      <c r="H9" s="44"/>
      <c r="IV9" s="1"/>
    </row>
    <row r="10" spans="1:256" ht="15">
      <c r="A10" s="45"/>
      <c r="B10" s="5">
        <v>42</v>
      </c>
      <c r="C10" s="6">
        <v>0.8591435185185184</v>
      </c>
      <c r="D10" s="6">
        <v>0.9203125</v>
      </c>
      <c r="E10" s="14">
        <f t="shared" si="0"/>
        <v>0.06116898148148153</v>
      </c>
      <c r="F10" s="15">
        <f t="shared" si="1"/>
        <v>28.609271523178787</v>
      </c>
      <c r="G10" s="46"/>
      <c r="H10" s="44"/>
      <c r="IV10" s="1"/>
    </row>
    <row r="11" spans="1:256" ht="15">
      <c r="A11" s="45"/>
      <c r="B11" s="5">
        <v>42</v>
      </c>
      <c r="C11" s="6">
        <v>0.9277777777777777</v>
      </c>
      <c r="D11" s="6">
        <v>0.9897685185185185</v>
      </c>
      <c r="E11" s="14">
        <f t="shared" si="0"/>
        <v>0.061990740740740846</v>
      </c>
      <c r="F11" s="15">
        <f t="shared" si="1"/>
        <v>28.230022404779636</v>
      </c>
      <c r="G11" s="46"/>
      <c r="H11" s="44"/>
      <c r="IV11" s="1"/>
    </row>
    <row r="12" spans="1:256" ht="15">
      <c r="A12" s="45"/>
      <c r="B12" s="5">
        <v>42</v>
      </c>
      <c r="C12" s="6">
        <v>0.01539351851851852</v>
      </c>
      <c r="D12" s="6">
        <v>0.08085648148148149</v>
      </c>
      <c r="E12" s="14">
        <f t="shared" si="0"/>
        <v>0.06546296296296297</v>
      </c>
      <c r="F12" s="15">
        <f t="shared" si="1"/>
        <v>26.732673267326728</v>
      </c>
      <c r="G12" s="46"/>
      <c r="H12" s="44"/>
      <c r="IV12" s="1"/>
    </row>
    <row r="13" spans="1:256" ht="15">
      <c r="A13" s="45"/>
      <c r="B13" s="5">
        <v>42</v>
      </c>
      <c r="C13" s="6">
        <v>0.08859953703703705</v>
      </c>
      <c r="D13" s="6">
        <v>0.15712962962962962</v>
      </c>
      <c r="E13" s="34">
        <f t="shared" si="0"/>
        <v>0.06853009259259257</v>
      </c>
      <c r="F13" s="35">
        <f t="shared" si="1"/>
        <v>25.53622698868435</v>
      </c>
      <c r="G13" s="46"/>
      <c r="H13" s="44"/>
      <c r="IV13" s="1"/>
    </row>
    <row r="14" spans="1:256" ht="15">
      <c r="A14" s="45"/>
      <c r="B14" s="5">
        <v>42</v>
      </c>
      <c r="C14" s="6">
        <v>0.16319444444444445</v>
      </c>
      <c r="D14" s="6">
        <v>0.22837962962962963</v>
      </c>
      <c r="E14" s="14">
        <f t="shared" si="0"/>
        <v>0.06518518518518518</v>
      </c>
      <c r="F14" s="15">
        <f t="shared" si="1"/>
        <v>26.84659090909091</v>
      </c>
      <c r="G14" s="46"/>
      <c r="H14" s="44"/>
      <c r="IV14" s="1"/>
    </row>
    <row r="15" spans="1:256" ht="15">
      <c r="A15" s="45"/>
      <c r="B15" s="5">
        <v>42</v>
      </c>
      <c r="C15" s="6">
        <v>0.24079861111111112</v>
      </c>
      <c r="D15" s="6">
        <v>0.3068865740740741</v>
      </c>
      <c r="E15" s="14">
        <f t="shared" si="0"/>
        <v>0.06608796296296299</v>
      </c>
      <c r="F15" s="15">
        <f t="shared" si="1"/>
        <v>26.47985989492118</v>
      </c>
      <c r="G15" s="46"/>
      <c r="H15" s="44"/>
      <c r="IV15" s="1"/>
    </row>
    <row r="16" spans="1:256" ht="15">
      <c r="A16" s="45"/>
      <c r="B16" s="5">
        <v>42</v>
      </c>
      <c r="C16" s="6">
        <v>0.3291087962962963</v>
      </c>
      <c r="D16" s="6">
        <v>0.3948148148148148</v>
      </c>
      <c r="E16" s="14">
        <f t="shared" si="0"/>
        <v>0.06570601851851848</v>
      </c>
      <c r="F16" s="15">
        <f t="shared" si="1"/>
        <v>26.633785450061666</v>
      </c>
      <c r="G16" s="46"/>
      <c r="H16" s="44"/>
      <c r="IV16" s="1"/>
    </row>
    <row r="17" spans="1:256" ht="15.75" thickBot="1">
      <c r="A17" s="47" t="s">
        <v>9</v>
      </c>
      <c r="B17" s="48">
        <f>SUM(B2:B16)</f>
        <v>567</v>
      </c>
      <c r="C17" s="49"/>
      <c r="D17" s="49"/>
      <c r="E17" s="50">
        <f>SUM(E2:E16)</f>
        <v>0.8207407407407408</v>
      </c>
      <c r="F17" s="51">
        <f>B17/E17/24</f>
        <v>28.784972924187723</v>
      </c>
      <c r="G17" s="51">
        <f>B17/24</f>
        <v>23.625</v>
      </c>
      <c r="H17" s="52">
        <f>E17/1</f>
        <v>0.8207407407407408</v>
      </c>
      <c r="IV17" s="1"/>
    </row>
    <row r="18" spans="1:256" ht="15.75" thickBot="1">
      <c r="A18" s="55"/>
      <c r="B18" s="20"/>
      <c r="C18" s="46"/>
      <c r="D18" s="46"/>
      <c r="E18" s="22"/>
      <c r="F18" s="23"/>
      <c r="G18" s="23"/>
      <c r="H18" s="56"/>
      <c r="IV18" s="1"/>
    </row>
    <row r="19" spans="1:8" ht="15">
      <c r="A19" s="36" t="s">
        <v>8</v>
      </c>
      <c r="B19" s="37">
        <v>42</v>
      </c>
      <c r="C19" s="38">
        <v>0.4166666666666667</v>
      </c>
      <c r="D19" s="38">
        <v>0.46956018518518516</v>
      </c>
      <c r="E19" s="39">
        <f aca="true" t="shared" si="2" ref="E19:E32">D19-C19</f>
        <v>0.05289351851851848</v>
      </c>
      <c r="F19" s="40">
        <f aca="true" t="shared" si="3" ref="F19:F32">42/E19/24</f>
        <v>33.08533916849018</v>
      </c>
      <c r="G19" s="41"/>
      <c r="H19" s="42"/>
    </row>
    <row r="20" spans="1:8" ht="15">
      <c r="A20" s="43">
        <v>1953</v>
      </c>
      <c r="B20" s="5">
        <v>42</v>
      </c>
      <c r="C20" s="6">
        <v>0.5</v>
      </c>
      <c r="D20" s="6">
        <v>0.5520601851851852</v>
      </c>
      <c r="E20" s="57">
        <f t="shared" si="2"/>
        <v>0.05206018518518518</v>
      </c>
      <c r="F20" s="59">
        <f t="shared" si="3"/>
        <v>33.614939973321476</v>
      </c>
      <c r="G20" s="19"/>
      <c r="H20" s="44"/>
    </row>
    <row r="21" spans="1:8" ht="15">
      <c r="A21" s="45"/>
      <c r="B21" s="5">
        <v>42</v>
      </c>
      <c r="C21" s="6">
        <v>0.5526041666666667</v>
      </c>
      <c r="D21" s="6">
        <v>0.6095138888888889</v>
      </c>
      <c r="E21" s="14">
        <f t="shared" si="2"/>
        <v>0.05690972222222224</v>
      </c>
      <c r="F21" s="15">
        <f t="shared" si="3"/>
        <v>30.750457596095174</v>
      </c>
      <c r="G21" s="46"/>
      <c r="H21" s="44"/>
    </row>
    <row r="22" spans="1:8" ht="15">
      <c r="A22" s="45"/>
      <c r="B22" s="5">
        <v>42</v>
      </c>
      <c r="C22" s="6">
        <v>0.6160532407407407</v>
      </c>
      <c r="D22" s="6">
        <v>0.6757291666666667</v>
      </c>
      <c r="E22" s="14">
        <f t="shared" si="2"/>
        <v>0.059675925925925966</v>
      </c>
      <c r="F22" s="15">
        <f t="shared" si="3"/>
        <v>29.325058184639236</v>
      </c>
      <c r="G22" s="46"/>
      <c r="H22" s="44"/>
    </row>
    <row r="23" spans="1:8" ht="15">
      <c r="A23" s="45"/>
      <c r="B23" s="5">
        <v>21</v>
      </c>
      <c r="C23" s="6">
        <v>0.685300925925926</v>
      </c>
      <c r="D23" s="6">
        <v>0.7142824074074073</v>
      </c>
      <c r="E23" s="14">
        <f t="shared" si="2"/>
        <v>0.028981481481481386</v>
      </c>
      <c r="F23" s="15">
        <f>21/E23/24</f>
        <v>30.19169329073492</v>
      </c>
      <c r="G23" s="46"/>
      <c r="H23" s="44"/>
    </row>
    <row r="24" spans="1:8" ht="15">
      <c r="A24" s="45"/>
      <c r="B24" s="5">
        <v>42</v>
      </c>
      <c r="C24" s="6">
        <v>0.7273148148148149</v>
      </c>
      <c r="D24" s="6">
        <v>0.7847800925925926</v>
      </c>
      <c r="E24" s="14">
        <f t="shared" si="2"/>
        <v>0.05746527777777777</v>
      </c>
      <c r="F24" s="15">
        <f t="shared" si="3"/>
        <v>30.45317220543807</v>
      </c>
      <c r="G24" s="46"/>
      <c r="H24" s="44"/>
    </row>
    <row r="25" spans="1:8" ht="15">
      <c r="A25" s="45"/>
      <c r="B25" s="5">
        <v>42</v>
      </c>
      <c r="C25" s="6">
        <v>0.7903935185185186</v>
      </c>
      <c r="D25" s="6">
        <v>0.8540740740740741</v>
      </c>
      <c r="E25" s="14">
        <f t="shared" si="2"/>
        <v>0.06368055555555552</v>
      </c>
      <c r="F25" s="15">
        <f t="shared" si="3"/>
        <v>27.48091603053437</v>
      </c>
      <c r="G25" s="46"/>
      <c r="H25" s="44"/>
    </row>
    <row r="26" spans="1:8" ht="15">
      <c r="A26" s="45"/>
      <c r="B26" s="5">
        <v>42</v>
      </c>
      <c r="C26" s="6">
        <v>0.8591435185185184</v>
      </c>
      <c r="D26" s="6">
        <v>0.9203125</v>
      </c>
      <c r="E26" s="14">
        <f t="shared" si="2"/>
        <v>0.06116898148148153</v>
      </c>
      <c r="F26" s="15">
        <f t="shared" si="3"/>
        <v>28.609271523178787</v>
      </c>
      <c r="G26" s="46"/>
      <c r="H26" s="44"/>
    </row>
    <row r="27" spans="1:8" ht="15">
      <c r="A27" s="45"/>
      <c r="B27" s="5">
        <v>42</v>
      </c>
      <c r="C27" s="6">
        <v>0.9277777777777777</v>
      </c>
      <c r="D27" s="6">
        <v>0.9900462962962964</v>
      </c>
      <c r="E27" s="14">
        <f t="shared" si="2"/>
        <v>0.06226851851851867</v>
      </c>
      <c r="F27" s="15">
        <f t="shared" si="3"/>
        <v>28.10408921933079</v>
      </c>
      <c r="G27" s="46"/>
      <c r="H27" s="44"/>
    </row>
    <row r="28" spans="1:8" ht="15">
      <c r="A28" s="45"/>
      <c r="B28" s="5">
        <v>42</v>
      </c>
      <c r="C28" s="6">
        <v>0.01539351851851852</v>
      </c>
      <c r="D28" s="6">
        <v>0.08090277777777778</v>
      </c>
      <c r="E28" s="14">
        <f t="shared" si="2"/>
        <v>0.06550925925925927</v>
      </c>
      <c r="F28" s="15">
        <f t="shared" si="3"/>
        <v>26.71378091872791</v>
      </c>
      <c r="G28" s="46"/>
      <c r="H28" s="44"/>
    </row>
    <row r="29" spans="1:8" ht="15">
      <c r="A29" s="45"/>
      <c r="B29" s="5">
        <v>42</v>
      </c>
      <c r="C29" s="6">
        <v>0.08859953703703705</v>
      </c>
      <c r="D29" s="6">
        <v>0.15712962962962962</v>
      </c>
      <c r="E29" s="34">
        <f t="shared" si="2"/>
        <v>0.06853009259259257</v>
      </c>
      <c r="F29" s="35">
        <f t="shared" si="3"/>
        <v>25.53622698868435</v>
      </c>
      <c r="G29" s="46"/>
      <c r="H29" s="44"/>
    </row>
    <row r="30" spans="1:8" ht="15">
      <c r="A30" s="45"/>
      <c r="B30" s="5">
        <v>42</v>
      </c>
      <c r="C30" s="6">
        <v>0.16319444444444445</v>
      </c>
      <c r="D30" s="6">
        <v>0.22837962962962963</v>
      </c>
      <c r="E30" s="14">
        <f t="shared" si="2"/>
        <v>0.06518518518518518</v>
      </c>
      <c r="F30" s="15">
        <f t="shared" si="3"/>
        <v>26.84659090909091</v>
      </c>
      <c r="G30" s="46"/>
      <c r="H30" s="44"/>
    </row>
    <row r="31" spans="1:8" ht="15">
      <c r="A31" s="45"/>
      <c r="B31" s="5">
        <v>42</v>
      </c>
      <c r="C31" s="6">
        <v>0.24079861111111112</v>
      </c>
      <c r="D31" s="6">
        <v>0.3069444444444444</v>
      </c>
      <c r="E31" s="14">
        <f t="shared" si="2"/>
        <v>0.06614583333333329</v>
      </c>
      <c r="F31" s="15">
        <f t="shared" si="3"/>
        <v>26.45669291338584</v>
      </c>
      <c r="G31" s="46"/>
      <c r="H31" s="44"/>
    </row>
    <row r="32" spans="1:8" ht="15">
      <c r="A32" s="45"/>
      <c r="B32" s="5">
        <v>42</v>
      </c>
      <c r="C32" s="6">
        <v>0.3291087962962963</v>
      </c>
      <c r="D32" s="6">
        <v>0.3948148148148148</v>
      </c>
      <c r="E32" s="14">
        <f t="shared" si="2"/>
        <v>0.06570601851851848</v>
      </c>
      <c r="F32" s="15">
        <f t="shared" si="3"/>
        <v>26.633785450061666</v>
      </c>
      <c r="G32" s="46"/>
      <c r="H32" s="44"/>
    </row>
    <row r="33" spans="1:8" ht="15.75" thickBot="1">
      <c r="A33" s="47" t="s">
        <v>9</v>
      </c>
      <c r="B33" s="48">
        <f>SUM(B19:B32)</f>
        <v>567</v>
      </c>
      <c r="C33" s="49"/>
      <c r="D33" s="49"/>
      <c r="E33" s="50">
        <f>SUM(E19:E32)</f>
        <v>0.8261805555555557</v>
      </c>
      <c r="F33" s="51">
        <f>B33/E33/24</f>
        <v>28.59544422963772</v>
      </c>
      <c r="G33" s="51">
        <f>B33/24</f>
        <v>23.625</v>
      </c>
      <c r="H33" s="52">
        <f>E33/1</f>
        <v>0.8261805555555557</v>
      </c>
    </row>
    <row r="34" spans="1:8" ht="15.75" thickBot="1">
      <c r="A34" s="55"/>
      <c r="B34" s="20"/>
      <c r="C34" s="46"/>
      <c r="D34" s="46"/>
      <c r="E34" s="22"/>
      <c r="F34" s="23"/>
      <c r="G34" s="23"/>
      <c r="H34" s="56"/>
    </row>
    <row r="35" spans="1:8" ht="15">
      <c r="A35" s="36" t="s">
        <v>10</v>
      </c>
      <c r="B35" s="37">
        <v>42</v>
      </c>
      <c r="C35" s="60">
        <v>0.4166666666666667</v>
      </c>
      <c r="D35" s="60">
        <v>0.47297453703703707</v>
      </c>
      <c r="E35" s="61">
        <f aca="true" t="shared" si="4" ref="E35:E46">D35-C35</f>
        <v>0.05630787037037038</v>
      </c>
      <c r="F35" s="62">
        <f>B35/E35/24</f>
        <v>31.079136690647474</v>
      </c>
      <c r="G35" s="41"/>
      <c r="H35" s="42"/>
    </row>
    <row r="36" spans="1:8" ht="15">
      <c r="A36" s="43">
        <v>1962</v>
      </c>
      <c r="B36" s="5">
        <v>42</v>
      </c>
      <c r="C36" s="13">
        <v>0.473599537037037</v>
      </c>
      <c r="D36" s="13">
        <v>0.5368402777777778</v>
      </c>
      <c r="E36" s="14">
        <f t="shared" si="4"/>
        <v>0.06324074074074076</v>
      </c>
      <c r="F36" s="15">
        <f aca="true" t="shared" si="5" ref="F36:F46">B36/E36/24</f>
        <v>27.67203513909223</v>
      </c>
      <c r="G36" s="19"/>
      <c r="H36" s="44"/>
    </row>
    <row r="37" spans="1:8" ht="15">
      <c r="A37" s="63"/>
      <c r="B37" s="5">
        <v>42</v>
      </c>
      <c r="C37" s="13">
        <v>0.5409143518518519</v>
      </c>
      <c r="D37" s="13">
        <v>0.6128472222222222</v>
      </c>
      <c r="E37" s="14">
        <f t="shared" si="4"/>
        <v>0.07193287037037033</v>
      </c>
      <c r="F37" s="15">
        <f t="shared" si="5"/>
        <v>24.328238133547885</v>
      </c>
      <c r="G37" s="19"/>
      <c r="H37" s="44"/>
    </row>
    <row r="38" spans="1:8" ht="15">
      <c r="A38" s="63"/>
      <c r="B38" s="5">
        <v>42</v>
      </c>
      <c r="C38" s="13">
        <v>0.6159722222222223</v>
      </c>
      <c r="D38" s="13">
        <v>0.6798842592592593</v>
      </c>
      <c r="E38" s="14">
        <f t="shared" si="4"/>
        <v>0.06391203703703707</v>
      </c>
      <c r="F38" s="15">
        <f t="shared" si="5"/>
        <v>27.381383556682348</v>
      </c>
      <c r="G38" s="19"/>
      <c r="H38" s="44"/>
    </row>
    <row r="39" spans="1:8" ht="15">
      <c r="A39" s="63"/>
      <c r="B39" s="5">
        <v>42</v>
      </c>
      <c r="C39" s="13">
        <v>0.6925231481481481</v>
      </c>
      <c r="D39" s="13">
        <v>0.7616898148148148</v>
      </c>
      <c r="E39" s="14">
        <f t="shared" si="4"/>
        <v>0.06916666666666671</v>
      </c>
      <c r="F39" s="15">
        <f t="shared" si="5"/>
        <v>25.301204819277093</v>
      </c>
      <c r="G39" s="19"/>
      <c r="H39" s="44"/>
    </row>
    <row r="40" spans="1:8" ht="15">
      <c r="A40" s="63"/>
      <c r="B40" s="5">
        <v>42</v>
      </c>
      <c r="C40" s="13">
        <v>0.7664930555555555</v>
      </c>
      <c r="D40" s="13">
        <v>0.8379398148148148</v>
      </c>
      <c r="E40" s="14">
        <f t="shared" si="4"/>
        <v>0.07144675925925936</v>
      </c>
      <c r="F40" s="15">
        <f t="shared" si="5"/>
        <v>24.493763162157748</v>
      </c>
      <c r="G40" s="19"/>
      <c r="H40" s="44"/>
    </row>
    <row r="41" spans="1:8" ht="15">
      <c r="A41" s="63"/>
      <c r="B41" s="5">
        <v>42</v>
      </c>
      <c r="C41" s="13">
        <v>0.8547569444444445</v>
      </c>
      <c r="D41" s="13">
        <v>0.9255555555555556</v>
      </c>
      <c r="E41" s="14">
        <f t="shared" si="4"/>
        <v>0.07079861111111108</v>
      </c>
      <c r="F41" s="15">
        <f t="shared" si="5"/>
        <v>24.717999019127035</v>
      </c>
      <c r="G41" s="19"/>
      <c r="H41" s="44"/>
    </row>
    <row r="42" spans="1:8" ht="15">
      <c r="A42" s="63"/>
      <c r="B42" s="5">
        <v>42</v>
      </c>
      <c r="C42" s="13">
        <v>0.9472222222222223</v>
      </c>
      <c r="D42" s="13">
        <v>1.0217592592592593</v>
      </c>
      <c r="E42" s="14">
        <f t="shared" si="4"/>
        <v>0.07453703703703696</v>
      </c>
      <c r="F42" s="15">
        <f t="shared" si="5"/>
        <v>23.478260869565243</v>
      </c>
      <c r="G42" s="19"/>
      <c r="H42" s="44"/>
    </row>
    <row r="43" spans="1:8" ht="15">
      <c r="A43" s="63"/>
      <c r="B43" s="5">
        <v>42</v>
      </c>
      <c r="C43" s="13">
        <v>0.029861111111111113</v>
      </c>
      <c r="D43" s="13">
        <v>0.11247685185185186</v>
      </c>
      <c r="E43" s="34">
        <f t="shared" si="4"/>
        <v>0.08261574074074074</v>
      </c>
      <c r="F43" s="35">
        <f t="shared" si="5"/>
        <v>21.182404034743627</v>
      </c>
      <c r="G43" s="19"/>
      <c r="H43" s="44"/>
    </row>
    <row r="44" spans="1:8" ht="15">
      <c r="A44" s="45"/>
      <c r="B44" s="5">
        <v>42</v>
      </c>
      <c r="C44" s="13">
        <v>0.1423611111111111</v>
      </c>
      <c r="D44" s="13">
        <v>0.21435185185185188</v>
      </c>
      <c r="E44" s="14">
        <f t="shared" si="4"/>
        <v>0.07199074074074077</v>
      </c>
      <c r="F44" s="15">
        <f t="shared" si="5"/>
        <v>24.308681672025713</v>
      </c>
      <c r="G44" s="46"/>
      <c r="H44" s="44"/>
    </row>
    <row r="45" spans="1:8" ht="15">
      <c r="A45" s="45"/>
      <c r="B45" s="5">
        <v>42</v>
      </c>
      <c r="C45" s="13">
        <v>0.23587962962962963</v>
      </c>
      <c r="D45" s="13">
        <v>0.3072916666666667</v>
      </c>
      <c r="E45" s="14">
        <f t="shared" si="4"/>
        <v>0.07141203703703705</v>
      </c>
      <c r="F45" s="15">
        <f t="shared" si="5"/>
        <v>24.50567260940032</v>
      </c>
      <c r="G45" s="46"/>
      <c r="H45" s="44"/>
    </row>
    <row r="46" spans="1:8" ht="15">
      <c r="A46" s="45"/>
      <c r="B46" s="5">
        <v>42</v>
      </c>
      <c r="C46" s="13">
        <v>0.3145833333333333</v>
      </c>
      <c r="D46" s="13">
        <v>0.3903125</v>
      </c>
      <c r="E46" s="14">
        <f t="shared" si="4"/>
        <v>0.07572916666666668</v>
      </c>
      <c r="F46" s="15">
        <f t="shared" si="5"/>
        <v>23.108665749656115</v>
      </c>
      <c r="G46" s="46"/>
      <c r="H46" s="44"/>
    </row>
    <row r="47" spans="1:8" ht="15.75" thickBot="1">
      <c r="A47" s="47" t="s">
        <v>9</v>
      </c>
      <c r="B47" s="48">
        <f>SUM(B35:B46)</f>
        <v>504</v>
      </c>
      <c r="C47" s="49"/>
      <c r="D47" s="49"/>
      <c r="E47" s="50">
        <f>SUM(E35:E46)</f>
        <v>0.8430902777777778</v>
      </c>
      <c r="F47" s="51">
        <f>B47/E47/24</f>
        <v>24.908364564886124</v>
      </c>
      <c r="G47" s="51">
        <f>B47/24</f>
        <v>21</v>
      </c>
      <c r="H47" s="52">
        <f>E47/1</f>
        <v>0.8430902777777778</v>
      </c>
    </row>
    <row r="48" spans="1:8" ht="15.75" thickBot="1">
      <c r="A48" s="8"/>
      <c r="B48" s="9"/>
      <c r="C48" s="4"/>
      <c r="D48" s="4"/>
      <c r="E48" s="10"/>
      <c r="F48" s="11"/>
      <c r="G48" s="11"/>
      <c r="H48" s="12"/>
    </row>
    <row r="49" spans="1:8" ht="15">
      <c r="A49" s="36" t="s">
        <v>13</v>
      </c>
      <c r="B49" s="37">
        <v>42</v>
      </c>
      <c r="C49" s="60">
        <v>0.4166666666666667</v>
      </c>
      <c r="D49" s="60">
        <v>0.46956018518518516</v>
      </c>
      <c r="E49" s="39">
        <f aca="true" t="shared" si="6" ref="E49:E60">D49-C49</f>
        <v>0.05289351851851848</v>
      </c>
      <c r="F49" s="40">
        <f>B49/E49/24</f>
        <v>33.08533916849018</v>
      </c>
      <c r="G49" s="41"/>
      <c r="H49" s="42"/>
    </row>
    <row r="50" spans="1:8" ht="15">
      <c r="A50" s="43">
        <v>1977</v>
      </c>
      <c r="B50" s="5">
        <v>42</v>
      </c>
      <c r="C50" s="13">
        <v>0.47009259259259256</v>
      </c>
      <c r="D50" s="13">
        <v>0.5222222222222223</v>
      </c>
      <c r="E50" s="57">
        <f t="shared" si="6"/>
        <v>0.05212962962962969</v>
      </c>
      <c r="F50" s="59">
        <f aca="true" t="shared" si="7" ref="F50:F60">B50/E50/24</f>
        <v>33.570159857904045</v>
      </c>
      <c r="G50" s="19"/>
      <c r="H50" s="44"/>
    </row>
    <row r="51" spans="1:8" ht="15">
      <c r="A51" s="43" t="s">
        <v>45</v>
      </c>
      <c r="B51" s="5">
        <v>42</v>
      </c>
      <c r="C51" s="13">
        <v>0.5263888888888889</v>
      </c>
      <c r="D51" s="13">
        <v>0.5839004629629629</v>
      </c>
      <c r="E51" s="14">
        <f t="shared" si="6"/>
        <v>0.057511574074074034</v>
      </c>
      <c r="F51" s="15">
        <f t="shared" si="7"/>
        <v>30.428657677601148</v>
      </c>
      <c r="G51" s="19"/>
      <c r="H51" s="44"/>
    </row>
    <row r="52" spans="1:8" ht="15">
      <c r="A52" s="63"/>
      <c r="B52" s="5">
        <v>21</v>
      </c>
      <c r="C52" s="13">
        <v>0.5938657407407407</v>
      </c>
      <c r="D52" s="13">
        <v>0.6217592592592592</v>
      </c>
      <c r="E52" s="14">
        <f t="shared" si="6"/>
        <v>0.027893518518518512</v>
      </c>
      <c r="F52" s="15">
        <f t="shared" si="7"/>
        <v>31.369294605809134</v>
      </c>
      <c r="G52" s="19"/>
      <c r="H52" s="44"/>
    </row>
    <row r="53" spans="1:8" ht="15">
      <c r="A53" s="63"/>
      <c r="B53" s="5">
        <v>21</v>
      </c>
      <c r="C53" s="13">
        <v>0.6263310185185186</v>
      </c>
      <c r="D53" s="13">
        <v>0.6538078703703704</v>
      </c>
      <c r="E53" s="14">
        <f t="shared" si="6"/>
        <v>0.02747685185185178</v>
      </c>
      <c r="F53" s="15">
        <f t="shared" si="7"/>
        <v>31.844987363100334</v>
      </c>
      <c r="G53" s="19"/>
      <c r="H53" s="44"/>
    </row>
    <row r="54" spans="1:8" ht="15">
      <c r="A54" s="63"/>
      <c r="B54" s="5">
        <v>21</v>
      </c>
      <c r="C54" s="13">
        <v>0.6985532407407408</v>
      </c>
      <c r="D54" s="13">
        <v>0.7257523148148147</v>
      </c>
      <c r="E54" s="14">
        <f t="shared" si="6"/>
        <v>0.02719907407407396</v>
      </c>
      <c r="F54" s="15">
        <f t="shared" si="7"/>
        <v>32.17021276595758</v>
      </c>
      <c r="G54" s="19"/>
      <c r="H54" s="44"/>
    </row>
    <row r="55" spans="1:8" ht="15">
      <c r="A55" s="63"/>
      <c r="B55" s="5">
        <v>42</v>
      </c>
      <c r="C55" s="13">
        <v>0.7273148148148149</v>
      </c>
      <c r="D55" s="13">
        <v>0.7847800925925926</v>
      </c>
      <c r="E55" s="14">
        <f t="shared" si="6"/>
        <v>0.05746527777777777</v>
      </c>
      <c r="F55" s="15">
        <f t="shared" si="7"/>
        <v>30.45317220543807</v>
      </c>
      <c r="G55" s="19"/>
      <c r="H55" s="44"/>
    </row>
    <row r="56" spans="1:8" ht="15">
      <c r="A56" s="63"/>
      <c r="B56" s="5">
        <v>42</v>
      </c>
      <c r="C56" s="13">
        <v>0.8449652777777777</v>
      </c>
      <c r="D56" s="13">
        <v>0.9017824074074073</v>
      </c>
      <c r="E56" s="14">
        <f t="shared" si="6"/>
        <v>0.05681712962962959</v>
      </c>
      <c r="F56" s="15">
        <f t="shared" si="7"/>
        <v>30.800570380933</v>
      </c>
      <c r="G56" s="19"/>
      <c r="H56" s="44"/>
    </row>
    <row r="57" spans="1:8" ht="15">
      <c r="A57" s="63"/>
      <c r="B57" s="5">
        <v>42</v>
      </c>
      <c r="C57" s="13">
        <v>0.9118055555555555</v>
      </c>
      <c r="D57" s="13">
        <v>0.9678240740740741</v>
      </c>
      <c r="E57" s="14">
        <f t="shared" si="6"/>
        <v>0.05601851851851858</v>
      </c>
      <c r="F57" s="15">
        <f t="shared" si="7"/>
        <v>31.239669421487573</v>
      </c>
      <c r="G57" s="19"/>
      <c r="H57" s="44"/>
    </row>
    <row r="58" spans="1:8" ht="15">
      <c r="A58" s="45"/>
      <c r="B58" s="5">
        <v>42</v>
      </c>
      <c r="C58" s="13">
        <v>0.016087962962962964</v>
      </c>
      <c r="D58" s="13">
        <v>0.08082175925925926</v>
      </c>
      <c r="E58" s="14">
        <f t="shared" si="6"/>
        <v>0.0647337962962963</v>
      </c>
      <c r="F58" s="15">
        <f t="shared" si="7"/>
        <v>27.03379224030037</v>
      </c>
      <c r="G58" s="46"/>
      <c r="H58" s="44"/>
    </row>
    <row r="59" spans="1:8" ht="15">
      <c r="A59" s="45"/>
      <c r="B59" s="5">
        <v>42</v>
      </c>
      <c r="C59" s="13">
        <v>0.2759259259259259</v>
      </c>
      <c r="D59" s="13">
        <v>0.3333217592592593</v>
      </c>
      <c r="E59" s="14">
        <f t="shared" si="6"/>
        <v>0.05739583333333337</v>
      </c>
      <c r="F59" s="15">
        <f t="shared" si="7"/>
        <v>30.490018148820308</v>
      </c>
      <c r="G59" s="46"/>
      <c r="H59" s="44"/>
    </row>
    <row r="60" spans="1:8" ht="15">
      <c r="A60" s="45"/>
      <c r="B60" s="5">
        <v>42</v>
      </c>
      <c r="C60" s="13">
        <v>0.3422222222222222</v>
      </c>
      <c r="D60" s="13">
        <v>0.40761574074074075</v>
      </c>
      <c r="E60" s="34">
        <f t="shared" si="6"/>
        <v>0.06539351851851855</v>
      </c>
      <c r="F60" s="35">
        <f t="shared" si="7"/>
        <v>26.761061946902643</v>
      </c>
      <c r="G60" s="46"/>
      <c r="H60" s="44"/>
    </row>
    <row r="61" spans="1:8" ht="15.75" thickBot="1">
      <c r="A61" s="47" t="s">
        <v>9</v>
      </c>
      <c r="B61" s="48">
        <f>SUM(B49:B60)</f>
        <v>441</v>
      </c>
      <c r="C61" s="49"/>
      <c r="D61" s="49"/>
      <c r="E61" s="50">
        <f>SUM(E49:E60)</f>
        <v>0.6029282407407406</v>
      </c>
      <c r="F61" s="51">
        <f>B61/E61/24</f>
        <v>30.47626360547483</v>
      </c>
      <c r="G61" s="51">
        <f>B61/24</f>
        <v>18.375</v>
      </c>
      <c r="H61" s="52">
        <f>E61/1</f>
        <v>0.6029282407407406</v>
      </c>
    </row>
    <row r="62" spans="1:8" ht="15.75" thickBot="1">
      <c r="A62" s="8"/>
      <c r="B62" s="9"/>
      <c r="C62" s="4"/>
      <c r="D62" s="4"/>
      <c r="E62" s="10"/>
      <c r="F62" s="11"/>
      <c r="G62" s="11"/>
      <c r="H62" s="12"/>
    </row>
    <row r="63" spans="1:8" ht="15">
      <c r="A63" s="36" t="s">
        <v>46</v>
      </c>
      <c r="B63" s="37">
        <v>42</v>
      </c>
      <c r="C63" s="60">
        <v>0.4166666666666667</v>
      </c>
      <c r="D63" s="60">
        <v>0.46956018518518516</v>
      </c>
      <c r="E63" s="66">
        <f aca="true" t="shared" si="8" ref="E63:E72">D63-C63</f>
        <v>0.05289351851851848</v>
      </c>
      <c r="F63" s="58">
        <f>B63/E63/24</f>
        <v>33.08533916849018</v>
      </c>
      <c r="G63" s="41"/>
      <c r="H63" s="42"/>
    </row>
    <row r="64" spans="1:8" ht="15">
      <c r="A64" s="43">
        <v>1988</v>
      </c>
      <c r="B64" s="5">
        <v>42</v>
      </c>
      <c r="C64" s="13">
        <v>0.47009259259259256</v>
      </c>
      <c r="D64" s="13">
        <v>0.5236921296296296</v>
      </c>
      <c r="E64" s="14">
        <f t="shared" si="8"/>
        <v>0.05359953703703707</v>
      </c>
      <c r="F64" s="15">
        <f aca="true" t="shared" si="9" ref="F64:F72">B64/E64/24</f>
        <v>32.6495357374217</v>
      </c>
      <c r="G64" s="19"/>
      <c r="H64" s="44"/>
    </row>
    <row r="65" spans="1:8" ht="15">
      <c r="A65" s="63"/>
      <c r="B65" s="5">
        <v>42</v>
      </c>
      <c r="C65" s="13">
        <v>0.5437847222222222</v>
      </c>
      <c r="D65" s="13">
        <v>0.6079861111111111</v>
      </c>
      <c r="E65" s="14">
        <f t="shared" si="8"/>
        <v>0.06420138888888893</v>
      </c>
      <c r="F65" s="15">
        <f t="shared" si="9"/>
        <v>27.25797728501891</v>
      </c>
      <c r="G65" s="19"/>
      <c r="H65" s="44"/>
    </row>
    <row r="66" spans="1:8" ht="15">
      <c r="A66" s="63"/>
      <c r="B66" s="5">
        <v>42</v>
      </c>
      <c r="C66" s="13">
        <v>0.6355324074074075</v>
      </c>
      <c r="D66" s="13">
        <v>0.6994212962962963</v>
      </c>
      <c r="E66" s="14">
        <f t="shared" si="8"/>
        <v>0.06388888888888888</v>
      </c>
      <c r="F66" s="15">
        <f t="shared" si="9"/>
        <v>27.39130434782609</v>
      </c>
      <c r="G66" s="19"/>
      <c r="H66" s="44"/>
    </row>
    <row r="67" spans="1:8" ht="15">
      <c r="A67" s="63"/>
      <c r="B67" s="5">
        <v>42</v>
      </c>
      <c r="C67" s="13">
        <v>0.7519212962962962</v>
      </c>
      <c r="D67" s="13">
        <v>0.8061342592592592</v>
      </c>
      <c r="E67" s="14">
        <f t="shared" si="8"/>
        <v>0.05421296296296296</v>
      </c>
      <c r="F67" s="15">
        <f t="shared" si="9"/>
        <v>32.2801024765158</v>
      </c>
      <c r="G67" s="19"/>
      <c r="H67" s="44"/>
    </row>
    <row r="68" spans="1:8" ht="15">
      <c r="A68" s="63"/>
      <c r="B68" s="5">
        <v>42</v>
      </c>
      <c r="C68" s="13">
        <v>0.8368055555555555</v>
      </c>
      <c r="D68" s="13">
        <v>0.8999768518518518</v>
      </c>
      <c r="E68" s="14">
        <f t="shared" si="8"/>
        <v>0.06317129629629636</v>
      </c>
      <c r="F68" s="15">
        <f t="shared" si="9"/>
        <v>27.70245511176252</v>
      </c>
      <c r="G68" s="19"/>
      <c r="H68" s="44"/>
    </row>
    <row r="69" spans="1:8" ht="15">
      <c r="A69" s="63"/>
      <c r="B69" s="5">
        <v>42</v>
      </c>
      <c r="C69" s="13">
        <v>0.9243055555555556</v>
      </c>
      <c r="D69" s="13">
        <v>0.9889583333333333</v>
      </c>
      <c r="E69" s="14">
        <f t="shared" si="8"/>
        <v>0.06465277777777767</v>
      </c>
      <c r="F69" s="15">
        <f t="shared" si="9"/>
        <v>27.067669172932373</v>
      </c>
      <c r="G69" s="19"/>
      <c r="H69" s="44"/>
    </row>
    <row r="70" spans="1:8" ht="15">
      <c r="A70" s="63"/>
      <c r="B70" s="5">
        <v>42</v>
      </c>
      <c r="C70" s="13">
        <v>0.07592592592592594</v>
      </c>
      <c r="D70" s="13">
        <v>0.1335300925925926</v>
      </c>
      <c r="E70" s="14">
        <f t="shared" si="8"/>
        <v>0.057604166666666665</v>
      </c>
      <c r="F70" s="15">
        <f t="shared" si="9"/>
        <v>30.37974683544304</v>
      </c>
      <c r="G70" s="19"/>
      <c r="H70" s="44"/>
    </row>
    <row r="71" spans="1:8" ht="15">
      <c r="A71" s="63"/>
      <c r="B71" s="5">
        <v>42</v>
      </c>
      <c r="C71" s="13">
        <v>0.1798611111111111</v>
      </c>
      <c r="D71" s="13">
        <v>0.24774305555555554</v>
      </c>
      <c r="E71" s="14">
        <f t="shared" si="8"/>
        <v>0.06788194444444443</v>
      </c>
      <c r="F71" s="15">
        <f t="shared" si="9"/>
        <v>25.780051150895147</v>
      </c>
      <c r="G71" s="19"/>
      <c r="H71" s="44"/>
    </row>
    <row r="72" spans="1:8" ht="15">
      <c r="A72" s="45"/>
      <c r="B72" s="5">
        <v>42</v>
      </c>
      <c r="C72" s="13">
        <v>0.32407407407407407</v>
      </c>
      <c r="D72" s="13">
        <v>0.3938657407407407</v>
      </c>
      <c r="E72" s="34">
        <f t="shared" si="8"/>
        <v>0.06979166666666664</v>
      </c>
      <c r="F72" s="35">
        <f t="shared" si="9"/>
        <v>25.07462686567165</v>
      </c>
      <c r="G72" s="46"/>
      <c r="H72" s="44"/>
    </row>
    <row r="73" spans="1:8" ht="15.75" thickBot="1">
      <c r="A73" s="47" t="s">
        <v>9</v>
      </c>
      <c r="B73" s="48">
        <f>SUM(B63:B72)</f>
        <v>420</v>
      </c>
      <c r="C73" s="49"/>
      <c r="D73" s="49"/>
      <c r="E73" s="50">
        <f>SUM(E63:E72)</f>
        <v>0.611898148148148</v>
      </c>
      <c r="F73" s="51">
        <f>B73/E73/24</f>
        <v>28.59953090716502</v>
      </c>
      <c r="G73" s="51">
        <f>B73/24</f>
        <v>17.5</v>
      </c>
      <c r="H73" s="52">
        <f>E73/1</f>
        <v>0.611898148148148</v>
      </c>
    </row>
    <row r="74" spans="1:8" ht="15.75" thickBot="1">
      <c r="A74" s="8"/>
      <c r="B74" s="9"/>
      <c r="C74" s="4"/>
      <c r="D74" s="4"/>
      <c r="E74" s="10"/>
      <c r="F74" s="11"/>
      <c r="G74" s="11"/>
      <c r="H74" s="12"/>
    </row>
    <row r="75" spans="1:8" ht="15">
      <c r="A75" s="36" t="s">
        <v>11</v>
      </c>
      <c r="B75" s="37">
        <v>42</v>
      </c>
      <c r="C75" s="60">
        <v>0.4166666666666667</v>
      </c>
      <c r="D75" s="60">
        <v>0.4850231481481482</v>
      </c>
      <c r="E75" s="39">
        <f aca="true" t="shared" si="10" ref="E75:E83">D75-C75</f>
        <v>0.06835648148148149</v>
      </c>
      <c r="F75" s="40">
        <f>B75/E75/24</f>
        <v>25.601083643752116</v>
      </c>
      <c r="G75" s="41"/>
      <c r="H75" s="42"/>
    </row>
    <row r="76" spans="1:8" ht="15">
      <c r="A76" s="43">
        <v>1971</v>
      </c>
      <c r="B76" s="5">
        <v>42</v>
      </c>
      <c r="C76" s="13">
        <v>0.5056712962962963</v>
      </c>
      <c r="D76" s="13">
        <v>0.5764236111111111</v>
      </c>
      <c r="E76" s="6">
        <f t="shared" si="10"/>
        <v>0.07075231481481481</v>
      </c>
      <c r="F76" s="15">
        <f aca="true" t="shared" si="11" ref="F76:F83">B76/E76/24</f>
        <v>24.7341730737772</v>
      </c>
      <c r="G76" s="19"/>
      <c r="H76" s="44"/>
    </row>
    <row r="77" spans="1:8" ht="15">
      <c r="A77" s="45"/>
      <c r="B77" s="5">
        <v>42</v>
      </c>
      <c r="C77" s="13">
        <v>0.6063657407407407</v>
      </c>
      <c r="D77" s="13">
        <v>0.6817129629629629</v>
      </c>
      <c r="E77" s="6">
        <f t="shared" si="10"/>
        <v>0.07534722222222223</v>
      </c>
      <c r="F77" s="15">
        <f t="shared" si="11"/>
        <v>23.2258064516129</v>
      </c>
      <c r="G77" s="46"/>
      <c r="H77" s="44"/>
    </row>
    <row r="78" spans="1:8" ht="15">
      <c r="A78" s="45"/>
      <c r="B78" s="5">
        <v>42</v>
      </c>
      <c r="C78" s="13">
        <v>0.7269328703703705</v>
      </c>
      <c r="D78" s="13">
        <v>0.8050347222222222</v>
      </c>
      <c r="E78" s="6">
        <f t="shared" si="10"/>
        <v>0.0781018518518517</v>
      </c>
      <c r="F78" s="15">
        <f t="shared" si="11"/>
        <v>22.406639004149422</v>
      </c>
      <c r="G78" s="46"/>
      <c r="H78" s="44"/>
    </row>
    <row r="79" spans="1:8" ht="15">
      <c r="A79" s="45"/>
      <c r="B79" s="5">
        <v>42</v>
      </c>
      <c r="C79" s="13">
        <v>0.8458333333333333</v>
      </c>
      <c r="D79" s="13">
        <v>0.9281944444444444</v>
      </c>
      <c r="E79" s="14">
        <f t="shared" si="10"/>
        <v>0.08236111111111111</v>
      </c>
      <c r="F79" s="15">
        <f t="shared" si="11"/>
        <v>21.24789207419899</v>
      </c>
      <c r="G79" s="46"/>
      <c r="H79" s="44"/>
    </row>
    <row r="80" spans="1:8" ht="15">
      <c r="A80" s="45"/>
      <c r="B80" s="5">
        <v>42</v>
      </c>
      <c r="C80" s="13">
        <v>0.955787037037037</v>
      </c>
      <c r="D80" s="13">
        <v>1.0438657407407408</v>
      </c>
      <c r="E80" s="34">
        <f t="shared" si="10"/>
        <v>0.08807870370370374</v>
      </c>
      <c r="F80" s="35">
        <f t="shared" si="11"/>
        <v>19.868593955321938</v>
      </c>
      <c r="G80" s="46"/>
      <c r="H80" s="44"/>
    </row>
    <row r="81" spans="1:8" ht="15">
      <c r="A81" s="45"/>
      <c r="B81" s="5">
        <v>42</v>
      </c>
      <c r="C81" s="13">
        <v>0.1324074074074074</v>
      </c>
      <c r="D81" s="13">
        <v>0.2152777777777778</v>
      </c>
      <c r="E81" s="14">
        <f t="shared" si="10"/>
        <v>0.0828703703703704</v>
      </c>
      <c r="F81" s="15">
        <f t="shared" si="11"/>
        <v>21.117318435754182</v>
      </c>
      <c r="G81" s="46"/>
      <c r="H81" s="44"/>
    </row>
    <row r="82" spans="1:8" ht="15">
      <c r="A82" s="45"/>
      <c r="B82" s="5">
        <v>42</v>
      </c>
      <c r="C82" s="13">
        <v>0.2386574074074074</v>
      </c>
      <c r="D82" s="13">
        <v>0.30711805555555555</v>
      </c>
      <c r="E82" s="14">
        <f t="shared" si="10"/>
        <v>0.06846064814814815</v>
      </c>
      <c r="F82" s="15">
        <f t="shared" si="11"/>
        <v>25.562130177514792</v>
      </c>
      <c r="G82" s="46"/>
      <c r="H82" s="44"/>
    </row>
    <row r="83" spans="1:8" ht="15">
      <c r="A83" s="45"/>
      <c r="B83" s="5">
        <v>42</v>
      </c>
      <c r="C83" s="13">
        <v>0.3291087962962963</v>
      </c>
      <c r="D83" s="13">
        <v>0.39493055555555556</v>
      </c>
      <c r="E83" s="57">
        <f t="shared" si="10"/>
        <v>0.06582175925925926</v>
      </c>
      <c r="F83" s="59">
        <f t="shared" si="11"/>
        <v>26.586952699138383</v>
      </c>
      <c r="G83" s="46"/>
      <c r="H83" s="44"/>
    </row>
    <row r="84" spans="1:8" ht="15.75" thickBot="1">
      <c r="A84" s="47" t="s">
        <v>9</v>
      </c>
      <c r="B84" s="48">
        <f>SUM(B75:B83)</f>
        <v>378</v>
      </c>
      <c r="C84" s="49"/>
      <c r="D84" s="49"/>
      <c r="E84" s="50">
        <f>SUM(E75:E83)</f>
        <v>0.6801504629629629</v>
      </c>
      <c r="F84" s="51">
        <f>B84/E84/24</f>
        <v>23.156640857653368</v>
      </c>
      <c r="G84" s="51">
        <f>B84/24</f>
        <v>15.75</v>
      </c>
      <c r="H84" s="52">
        <f>E84/1</f>
        <v>0.6801504629629629</v>
      </c>
    </row>
    <row r="85" spans="3:6" ht="15.75" thickBot="1">
      <c r="C85" s="16"/>
      <c r="D85" s="16"/>
      <c r="E85" s="16"/>
      <c r="F85" s="17"/>
    </row>
    <row r="86" spans="1:8" ht="15">
      <c r="A86" s="36" t="s">
        <v>16</v>
      </c>
      <c r="B86" s="37">
        <v>42</v>
      </c>
      <c r="C86" s="60">
        <v>0.4166666666666667</v>
      </c>
      <c r="D86" s="60">
        <v>0.4674537037037037</v>
      </c>
      <c r="E86" s="61">
        <f aca="true" t="shared" si="12" ref="E86:E91">D86-C86</f>
        <v>0.05078703703703702</v>
      </c>
      <c r="F86" s="58">
        <f aca="true" t="shared" si="13" ref="F86:F92">B86/E86/24</f>
        <v>34.457611668185976</v>
      </c>
      <c r="G86" s="41"/>
      <c r="H86" s="42"/>
    </row>
    <row r="87" spans="1:8" ht="15">
      <c r="A87" s="43">
        <v>1985</v>
      </c>
      <c r="B87" s="5">
        <v>42</v>
      </c>
      <c r="C87" s="13">
        <v>0.47009259259259256</v>
      </c>
      <c r="D87" s="13">
        <v>0.527349537037037</v>
      </c>
      <c r="E87" s="6">
        <f t="shared" si="12"/>
        <v>0.05725694444444446</v>
      </c>
      <c r="F87" s="15">
        <f t="shared" si="13"/>
        <v>30.563978168587013</v>
      </c>
      <c r="G87" s="19"/>
      <c r="H87" s="44"/>
    </row>
    <row r="88" spans="1:8" ht="15">
      <c r="A88" s="43" t="s">
        <v>47</v>
      </c>
      <c r="B88" s="5">
        <v>42</v>
      </c>
      <c r="C88" s="13">
        <v>0.5338888888888889</v>
      </c>
      <c r="D88" s="13">
        <v>0.5981944444444445</v>
      </c>
      <c r="E88" s="34">
        <f t="shared" si="12"/>
        <v>0.06430555555555562</v>
      </c>
      <c r="F88" s="35">
        <f t="shared" si="13"/>
        <v>27.21382289416844</v>
      </c>
      <c r="G88" s="46"/>
      <c r="H88" s="44"/>
    </row>
    <row r="89" spans="1:8" ht="15">
      <c r="A89" s="45"/>
      <c r="B89" s="5">
        <v>42</v>
      </c>
      <c r="C89" s="13">
        <v>0.6516782407407408</v>
      </c>
      <c r="D89" s="13">
        <v>0.7139814814814814</v>
      </c>
      <c r="E89" s="14">
        <f t="shared" si="12"/>
        <v>0.06230324074074067</v>
      </c>
      <c r="F89" s="15">
        <f t="shared" si="13"/>
        <v>28.08842652795842</v>
      </c>
      <c r="G89" s="46"/>
      <c r="H89" s="44"/>
    </row>
    <row r="90" spans="1:8" ht="15">
      <c r="A90" s="45"/>
      <c r="B90" s="5">
        <v>42</v>
      </c>
      <c r="C90" s="13">
        <v>0.8449652777777777</v>
      </c>
      <c r="D90" s="13">
        <v>0.9017824074074073</v>
      </c>
      <c r="E90" s="6">
        <f t="shared" si="12"/>
        <v>0.05681712962962959</v>
      </c>
      <c r="F90" s="15">
        <f t="shared" si="13"/>
        <v>30.800570380933</v>
      </c>
      <c r="G90" s="46"/>
      <c r="H90" s="44"/>
    </row>
    <row r="91" spans="1:8" ht="15">
      <c r="A91" s="45"/>
      <c r="B91" s="5">
        <v>42</v>
      </c>
      <c r="C91" s="13">
        <v>0.9118055555555555</v>
      </c>
      <c r="D91" s="13">
        <v>0.967361111111111</v>
      </c>
      <c r="E91" s="14">
        <f t="shared" si="12"/>
        <v>0.05555555555555547</v>
      </c>
      <c r="F91" s="15">
        <f t="shared" si="13"/>
        <v>31.500000000000046</v>
      </c>
      <c r="G91" s="46"/>
      <c r="H91" s="44"/>
    </row>
    <row r="92" spans="1:8" ht="15.75" thickBot="1">
      <c r="A92" s="47" t="s">
        <v>9</v>
      </c>
      <c r="B92" s="48">
        <f>SUM(B86:B91)</f>
        <v>252</v>
      </c>
      <c r="C92" s="49"/>
      <c r="D92" s="49"/>
      <c r="E92" s="50">
        <f>SUM(E86:E91)</f>
        <v>0.3470254629629628</v>
      </c>
      <c r="F92" s="51">
        <f t="shared" si="13"/>
        <v>30.257145715905693</v>
      </c>
      <c r="G92" s="51">
        <f>B92/24</f>
        <v>10.5</v>
      </c>
      <c r="H92" s="52">
        <f>E92/1</f>
        <v>0.3470254629629628</v>
      </c>
    </row>
    <row r="93" spans="1:8" ht="15">
      <c r="A93" s="8"/>
      <c r="B93" s="9"/>
      <c r="C93" s="4"/>
      <c r="D93" s="4"/>
      <c r="E93" s="10"/>
      <c r="F93" s="11"/>
      <c r="G93" s="11"/>
      <c r="H93" s="12"/>
    </row>
    <row r="94" spans="3:5" ht="15">
      <c r="C94"/>
      <c r="D94"/>
      <c r="E94"/>
    </row>
    <row r="95" spans="3:5" ht="15">
      <c r="C95"/>
      <c r="D95"/>
      <c r="E95"/>
    </row>
    <row r="96" spans="3:5" ht="15">
      <c r="C96"/>
      <c r="D96"/>
      <c r="E96"/>
    </row>
    <row r="97" spans="3:5" ht="15">
      <c r="C97"/>
      <c r="D97"/>
      <c r="E97"/>
    </row>
    <row r="98" spans="3:5" ht="15">
      <c r="C98"/>
      <c r="D98"/>
      <c r="E98"/>
    </row>
    <row r="99" spans="3:5" ht="15">
      <c r="C99"/>
      <c r="D99"/>
      <c r="E99"/>
    </row>
    <row r="100" spans="3:5" ht="15">
      <c r="C100"/>
      <c r="D100"/>
      <c r="E100"/>
    </row>
    <row r="101" spans="3:5" ht="15">
      <c r="C101"/>
      <c r="D101"/>
      <c r="E101"/>
    </row>
    <row r="102" spans="3:5" ht="15">
      <c r="C102"/>
      <c r="D102"/>
      <c r="E102"/>
    </row>
    <row r="103" spans="3:5" ht="15">
      <c r="C103"/>
      <c r="D103"/>
      <c r="E103"/>
    </row>
    <row r="104" spans="3:5" ht="15">
      <c r="C104"/>
      <c r="D104"/>
      <c r="E104"/>
    </row>
    <row r="105" spans="3:5" ht="15">
      <c r="C105"/>
      <c r="D105"/>
      <c r="E105"/>
    </row>
    <row r="106" spans="3:5" ht="15">
      <c r="C106"/>
      <c r="D106"/>
      <c r="E106"/>
    </row>
    <row r="107" spans="3:5" ht="15">
      <c r="C107"/>
      <c r="D107"/>
      <c r="E107"/>
    </row>
    <row r="108" spans="3:5" ht="15">
      <c r="C108"/>
      <c r="D108"/>
      <c r="E108"/>
    </row>
    <row r="109" spans="3:5" ht="15">
      <c r="C109"/>
      <c r="D109"/>
      <c r="E109"/>
    </row>
    <row r="133" spans="3:5" ht="15">
      <c r="C133" s="16"/>
      <c r="D133" s="16"/>
      <c r="E133" s="16"/>
    </row>
    <row r="134" spans="3:5" ht="15">
      <c r="C134"/>
      <c r="D134"/>
      <c r="E134"/>
    </row>
    <row r="135" spans="3:5" ht="15">
      <c r="C135"/>
      <c r="D135"/>
      <c r="E135"/>
    </row>
    <row r="136" spans="3:5" ht="15">
      <c r="C136"/>
      <c r="D136"/>
      <c r="E136"/>
    </row>
    <row r="137" spans="3:5" ht="15">
      <c r="C137"/>
      <c r="D137"/>
      <c r="E137"/>
    </row>
    <row r="138" spans="3:5" ht="15">
      <c r="C138"/>
      <c r="D138"/>
      <c r="E138"/>
    </row>
    <row r="139" spans="3:5" ht="15">
      <c r="C139"/>
      <c r="D139"/>
      <c r="E139"/>
    </row>
    <row r="140" spans="3:5" ht="15">
      <c r="C140"/>
      <c r="D140"/>
      <c r="E140"/>
    </row>
    <row r="141" spans="3:5" ht="15">
      <c r="C141"/>
      <c r="D141"/>
      <c r="E141"/>
    </row>
    <row r="142" spans="3:5" ht="15">
      <c r="C142"/>
      <c r="D142"/>
      <c r="E142"/>
    </row>
    <row r="143" spans="3:5" ht="15">
      <c r="C143"/>
      <c r="D143"/>
      <c r="E143"/>
    </row>
    <row r="144" spans="3:5" ht="15">
      <c r="C144"/>
      <c r="D144"/>
      <c r="E144"/>
    </row>
    <row r="145" spans="3:5" ht="15">
      <c r="C145"/>
      <c r="D145"/>
      <c r="E145"/>
    </row>
    <row r="146" spans="3:5" ht="15">
      <c r="C146"/>
      <c r="D146"/>
      <c r="E146"/>
    </row>
    <row r="147" spans="3:5" ht="15">
      <c r="C147"/>
      <c r="D147"/>
      <c r="E147"/>
    </row>
    <row r="148" spans="3:5" ht="15">
      <c r="C148"/>
      <c r="D148"/>
      <c r="E148"/>
    </row>
    <row r="149" spans="3:5" ht="15">
      <c r="C149"/>
      <c r="D149"/>
      <c r="E149"/>
    </row>
    <row r="150" spans="3:5" ht="15">
      <c r="C150"/>
      <c r="D150"/>
      <c r="E150"/>
    </row>
    <row r="151" spans="3:5" ht="15">
      <c r="C151"/>
      <c r="D151"/>
      <c r="E151"/>
    </row>
    <row r="152" spans="3:5" ht="15">
      <c r="C152"/>
      <c r="D152"/>
      <c r="E152"/>
    </row>
    <row r="153" spans="3:5" ht="15">
      <c r="C153"/>
      <c r="D153"/>
      <c r="E153"/>
    </row>
    <row r="154" spans="3:5" ht="15">
      <c r="C154"/>
      <c r="D154"/>
      <c r="E154"/>
    </row>
    <row r="155" spans="3:5" ht="15">
      <c r="C155"/>
      <c r="D155"/>
      <c r="E155"/>
    </row>
    <row r="156" spans="3:5" ht="15">
      <c r="C156"/>
      <c r="D156"/>
      <c r="E156"/>
    </row>
    <row r="157" spans="3:5" ht="15">
      <c r="C157"/>
      <c r="D157"/>
      <c r="E157"/>
    </row>
    <row r="158" spans="3:5" ht="15">
      <c r="C158"/>
      <c r="D158"/>
      <c r="E158"/>
    </row>
    <row r="159" spans="3:5" ht="15">
      <c r="C159"/>
      <c r="D159"/>
      <c r="E159"/>
    </row>
    <row r="160" spans="3:5" ht="15">
      <c r="C160"/>
      <c r="D160"/>
      <c r="E160"/>
    </row>
    <row r="161" spans="3:5" ht="15">
      <c r="C161"/>
      <c r="D161"/>
      <c r="E161"/>
    </row>
    <row r="162" spans="3:5" ht="15">
      <c r="C162"/>
      <c r="D162"/>
      <c r="E162"/>
    </row>
    <row r="163" spans="3:5" ht="15">
      <c r="C163"/>
      <c r="D163"/>
      <c r="E163"/>
    </row>
    <row r="164" spans="3:5" ht="15">
      <c r="C164"/>
      <c r="D164"/>
      <c r="E164"/>
    </row>
    <row r="165" spans="3:5" ht="15">
      <c r="C165"/>
      <c r="D165"/>
      <c r="E165"/>
    </row>
    <row r="166" spans="3:5" ht="15">
      <c r="C166"/>
      <c r="D166"/>
      <c r="E166"/>
    </row>
    <row r="167" spans="3:5" ht="15">
      <c r="C167"/>
      <c r="D167"/>
      <c r="E167"/>
    </row>
    <row r="168" spans="3:5" ht="15">
      <c r="C168"/>
      <c r="D168"/>
      <c r="E168"/>
    </row>
    <row r="169" spans="3:5" ht="15">
      <c r="C169"/>
      <c r="D169"/>
      <c r="E169"/>
    </row>
    <row r="170" spans="3:5" ht="15">
      <c r="C170"/>
      <c r="D170"/>
      <c r="E170"/>
    </row>
    <row r="171" spans="3:5" ht="15">
      <c r="C171"/>
      <c r="D171"/>
      <c r="E171"/>
    </row>
    <row r="172" spans="3:5" ht="15">
      <c r="C172"/>
      <c r="D172"/>
      <c r="E172"/>
    </row>
    <row r="173" spans="3:5" ht="15">
      <c r="C173"/>
      <c r="D173"/>
      <c r="E173"/>
    </row>
    <row r="174" spans="3:5" ht="15">
      <c r="C174"/>
      <c r="D174"/>
      <c r="E174"/>
    </row>
    <row r="175" spans="3:5" ht="15">
      <c r="C175"/>
      <c r="D175"/>
      <c r="E175"/>
    </row>
  </sheetData>
  <sheetProtection selectLockedCells="1" selectUnlockedCells="1"/>
  <printOptions/>
  <pageMargins left="0.31496062992125984" right="0.31496062992125984" top="0.5511811023622047" bottom="0.5511811023622047" header="0.5118110236220472" footer="0.5118110236220472"/>
  <pageSetup horizontalDpi="600" verticalDpi="600" orientation="portrait" r:id="rId1"/>
  <ignoredErrors>
    <ignoredError sqref="F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V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9.7109375" style="0" customWidth="1"/>
    <col min="2" max="2" width="11.28125" style="0" customWidth="1"/>
    <col min="3" max="4" width="8.8515625" style="0" customWidth="1"/>
    <col min="5" max="5" width="9.7109375" style="0" customWidth="1"/>
    <col min="6" max="6" width="12.57421875" style="0" customWidth="1"/>
    <col min="7" max="7" width="12.28125" style="0" customWidth="1"/>
    <col min="8" max="8" width="13.8515625" style="0" customWidth="1"/>
  </cols>
  <sheetData>
    <row r="1" spans="1:256" ht="42" customHeight="1" thickBot="1">
      <c r="A1" s="2" t="s">
        <v>12</v>
      </c>
      <c r="B1" s="3" t="s">
        <v>1</v>
      </c>
      <c r="C1" s="4" t="s">
        <v>2</v>
      </c>
      <c r="D1" s="4" t="s">
        <v>3</v>
      </c>
      <c r="E1" s="4" t="s">
        <v>4</v>
      </c>
      <c r="F1" s="77" t="s">
        <v>5</v>
      </c>
      <c r="G1" s="77" t="s">
        <v>6</v>
      </c>
      <c r="H1" s="77" t="s">
        <v>7</v>
      </c>
      <c r="IV1" s="1"/>
    </row>
    <row r="2" spans="1:8" ht="15">
      <c r="A2" s="36" t="s">
        <v>50</v>
      </c>
      <c r="B2" s="37">
        <v>42</v>
      </c>
      <c r="C2" s="60">
        <v>0.4166666666666667</v>
      </c>
      <c r="D2" s="60">
        <v>0.47696759259259264</v>
      </c>
      <c r="E2" s="66">
        <f>D2-C2</f>
        <v>0.06030092592592595</v>
      </c>
      <c r="F2" s="58">
        <f>B2/E2/24</f>
        <v>29.021113243761985</v>
      </c>
      <c r="G2" s="41"/>
      <c r="H2" s="68"/>
    </row>
    <row r="3" spans="1:8" ht="15">
      <c r="A3" s="43">
        <v>1995</v>
      </c>
      <c r="B3" s="5">
        <v>42</v>
      </c>
      <c r="C3" s="13">
        <v>0.6921990740740741</v>
      </c>
      <c r="D3" s="18">
        <v>0.7531249999999999</v>
      </c>
      <c r="E3" s="34">
        <f>D3-C3</f>
        <v>0.06092592592592583</v>
      </c>
      <c r="F3" s="35">
        <f>B3/E3/24</f>
        <v>28.723404255319195</v>
      </c>
      <c r="G3" s="19"/>
      <c r="H3" s="69"/>
    </row>
    <row r="4" spans="1:8" ht="15">
      <c r="A4" s="43" t="s">
        <v>49</v>
      </c>
      <c r="B4" s="5">
        <v>42</v>
      </c>
      <c r="C4" s="13">
        <v>0.9098611111111111</v>
      </c>
      <c r="D4" s="13">
        <v>0.9703703703703703</v>
      </c>
      <c r="E4" s="14">
        <f>D4-C4</f>
        <v>0.06050925925925921</v>
      </c>
      <c r="F4" s="15">
        <f>B4/E4/24</f>
        <v>28.92119357306812</v>
      </c>
      <c r="G4" s="19"/>
      <c r="H4" s="69"/>
    </row>
    <row r="5" spans="1:8" ht="15">
      <c r="A5" s="64" t="s">
        <v>9</v>
      </c>
      <c r="B5" s="20">
        <f>SUM(B2:B4)</f>
        <v>126</v>
      </c>
      <c r="C5" s="21"/>
      <c r="D5" s="21"/>
      <c r="E5" s="54">
        <f>SUM(E2:E4)</f>
        <v>0.181736111111111</v>
      </c>
      <c r="F5" s="24">
        <f>B5/E5/24</f>
        <v>28.888039740160508</v>
      </c>
      <c r="G5" s="24"/>
      <c r="H5" s="65">
        <f>E5/1</f>
        <v>0.181736111111111</v>
      </c>
    </row>
    <row r="6" spans="1:8" ht="15">
      <c r="A6" s="64"/>
      <c r="B6" s="20"/>
      <c r="C6" s="21"/>
      <c r="D6" s="21"/>
      <c r="E6" s="54"/>
      <c r="F6" s="24"/>
      <c r="G6" s="24"/>
      <c r="H6" s="65"/>
    </row>
    <row r="7" spans="1:8" ht="15">
      <c r="A7" s="43" t="s">
        <v>48</v>
      </c>
      <c r="B7" s="5">
        <v>42</v>
      </c>
      <c r="C7" s="13">
        <v>0.47710648148148144</v>
      </c>
      <c r="D7" s="13">
        <v>0.528587962962963</v>
      </c>
      <c r="E7" s="57">
        <f>D7-C7</f>
        <v>0.05148148148148152</v>
      </c>
      <c r="F7" s="59">
        <f>B7/E7/24</f>
        <v>33.99280575539566</v>
      </c>
      <c r="G7" s="19"/>
      <c r="H7" s="69"/>
    </row>
    <row r="8" spans="1:8" ht="15">
      <c r="A8" s="43">
        <v>1971</v>
      </c>
      <c r="B8" s="5">
        <v>42</v>
      </c>
      <c r="C8" s="13">
        <v>0.7532291666666667</v>
      </c>
      <c r="D8" s="13">
        <v>0.8067129629629629</v>
      </c>
      <c r="E8" s="14">
        <f>D8-C8</f>
        <v>0.05348379629629618</v>
      </c>
      <c r="F8" s="15">
        <f>B8/E8/24</f>
        <v>32.72019043497085</v>
      </c>
      <c r="G8" s="19"/>
      <c r="H8" s="69"/>
    </row>
    <row r="9" spans="1:8" ht="15">
      <c r="A9" s="43" t="s">
        <v>49</v>
      </c>
      <c r="B9" s="5">
        <v>42</v>
      </c>
      <c r="C9" s="13">
        <v>0.968287037037037</v>
      </c>
      <c r="D9" s="13">
        <v>1.0215277777777778</v>
      </c>
      <c r="E9" s="14">
        <f>D9-C9</f>
        <v>0.05324074074074081</v>
      </c>
      <c r="F9" s="15">
        <f>B9/E9/24</f>
        <v>32.86956521739126</v>
      </c>
      <c r="G9" s="19"/>
      <c r="H9" s="69"/>
    </row>
    <row r="10" spans="1:8" ht="15">
      <c r="A10" s="45"/>
      <c r="B10" s="5">
        <v>42</v>
      </c>
      <c r="C10" s="13">
        <v>0.1337384259259259</v>
      </c>
      <c r="D10" s="13">
        <v>0.19583333333333333</v>
      </c>
      <c r="E10" s="34">
        <f>D10-C10</f>
        <v>0.06209490740740742</v>
      </c>
      <c r="F10" s="35">
        <f>B10/E10/24</f>
        <v>28.18266542404473</v>
      </c>
      <c r="G10" s="19"/>
      <c r="H10" s="69"/>
    </row>
    <row r="11" spans="1:8" ht="15">
      <c r="A11" s="64" t="s">
        <v>9</v>
      </c>
      <c r="B11" s="20">
        <f>SUM(B7:B10)</f>
        <v>168</v>
      </c>
      <c r="C11" s="21"/>
      <c r="D11" s="21"/>
      <c r="E11" s="22">
        <f>SUM(E7:E10)</f>
        <v>0.22030092592592593</v>
      </c>
      <c r="F11" s="23">
        <f>B11/E11/24</f>
        <v>31.77471892403068</v>
      </c>
      <c r="G11" s="24"/>
      <c r="H11" s="65">
        <f>E11/1</f>
        <v>0.22030092592592593</v>
      </c>
    </row>
    <row r="12" spans="1:8" ht="15">
      <c r="A12" s="64"/>
      <c r="B12" s="20"/>
      <c r="C12" s="21"/>
      <c r="D12" s="21"/>
      <c r="E12" s="22"/>
      <c r="F12" s="23"/>
      <c r="G12" s="24"/>
      <c r="H12" s="65"/>
    </row>
    <row r="13" spans="1:8" ht="15">
      <c r="A13" s="43" t="s">
        <v>18</v>
      </c>
      <c r="B13" s="5">
        <v>42</v>
      </c>
      <c r="C13" s="13">
        <v>0.528275462962963</v>
      </c>
      <c r="D13" s="13">
        <v>0.5801273148148148</v>
      </c>
      <c r="E13" s="14">
        <f aca="true" t="shared" si="0" ref="E13:E18">D13-C13</f>
        <v>0.051851851851851816</v>
      </c>
      <c r="F13" s="15">
        <f>B13/E13/24</f>
        <v>33.75000000000002</v>
      </c>
      <c r="G13" s="19"/>
      <c r="H13" s="69"/>
    </row>
    <row r="14" spans="1:8" ht="15">
      <c r="A14" s="43">
        <v>1976</v>
      </c>
      <c r="B14" s="5">
        <v>42</v>
      </c>
      <c r="C14" s="13">
        <v>0.5812268518518519</v>
      </c>
      <c r="D14" s="13">
        <v>0.6380787037037037</v>
      </c>
      <c r="E14" s="34">
        <f t="shared" si="0"/>
        <v>0.05685185185185182</v>
      </c>
      <c r="F14" s="35">
        <f aca="true" t="shared" si="1" ref="F14:F19">B14/E14/24</f>
        <v>30.78175895765474</v>
      </c>
      <c r="G14" s="19"/>
      <c r="H14" s="69"/>
    </row>
    <row r="15" spans="1:8" ht="15">
      <c r="A15" s="43" t="s">
        <v>49</v>
      </c>
      <c r="B15" s="5">
        <v>42</v>
      </c>
      <c r="C15" s="13">
        <v>0.8067129629629629</v>
      </c>
      <c r="D15" s="13">
        <v>0.8582870370370371</v>
      </c>
      <c r="E15" s="57">
        <f t="shared" si="0"/>
        <v>0.051574074074074217</v>
      </c>
      <c r="F15" s="59">
        <f t="shared" si="1"/>
        <v>33.931777378814985</v>
      </c>
      <c r="G15" s="19"/>
      <c r="H15" s="69"/>
    </row>
    <row r="16" spans="1:8" ht="15">
      <c r="A16" s="63"/>
      <c r="B16" s="5">
        <v>42</v>
      </c>
      <c r="C16" s="13">
        <v>0.022222222222222223</v>
      </c>
      <c r="D16" s="13">
        <v>0.07837962962962963</v>
      </c>
      <c r="E16" s="14">
        <f t="shared" si="0"/>
        <v>0.056157407407407406</v>
      </c>
      <c r="F16" s="15">
        <f t="shared" si="1"/>
        <v>31.162407254740316</v>
      </c>
      <c r="G16" s="19"/>
      <c r="H16" s="69"/>
    </row>
    <row r="17" spans="1:8" ht="15">
      <c r="A17" s="63"/>
      <c r="B17" s="5">
        <v>42</v>
      </c>
      <c r="C17" s="13">
        <v>0.19583333333333333</v>
      </c>
      <c r="D17" s="13">
        <v>0.2476851851851852</v>
      </c>
      <c r="E17" s="14">
        <f t="shared" si="0"/>
        <v>0.05185185185185187</v>
      </c>
      <c r="F17" s="15">
        <f t="shared" si="1"/>
        <v>33.749999999999986</v>
      </c>
      <c r="G17" s="19"/>
      <c r="H17" s="69"/>
    </row>
    <row r="18" spans="1:8" ht="15">
      <c r="A18" s="45"/>
      <c r="B18" s="5">
        <v>42</v>
      </c>
      <c r="C18" s="13">
        <v>0.3025462962962963</v>
      </c>
      <c r="D18" s="13">
        <v>0.35618055555555556</v>
      </c>
      <c r="E18" s="14">
        <f t="shared" si="0"/>
        <v>0.05363425925925924</v>
      </c>
      <c r="F18" s="15">
        <f t="shared" si="1"/>
        <v>32.628398791540796</v>
      </c>
      <c r="G18" s="19"/>
      <c r="H18" s="69"/>
    </row>
    <row r="19" spans="1:8" ht="15">
      <c r="A19" s="64" t="s">
        <v>9</v>
      </c>
      <c r="B19" s="20">
        <f>SUM(B13:B18)</f>
        <v>252</v>
      </c>
      <c r="C19" s="21"/>
      <c r="D19" s="21"/>
      <c r="E19" s="22">
        <f>SUM(E13:E18)</f>
        <v>0.3219212962962964</v>
      </c>
      <c r="F19" s="23">
        <f t="shared" si="1"/>
        <v>32.61666786510389</v>
      </c>
      <c r="G19" s="24"/>
      <c r="H19" s="65">
        <f>E19/1</f>
        <v>0.3219212962962964</v>
      </c>
    </row>
    <row r="20" spans="1:8" ht="15">
      <c r="A20" s="45"/>
      <c r="B20" s="25"/>
      <c r="C20" s="26"/>
      <c r="D20" s="26"/>
      <c r="E20" s="26"/>
      <c r="F20" s="27"/>
      <c r="G20" s="28"/>
      <c r="H20" s="70"/>
    </row>
    <row r="21" spans="1:8" ht="15">
      <c r="A21" s="43" t="s">
        <v>15</v>
      </c>
      <c r="B21" s="5">
        <v>42</v>
      </c>
      <c r="C21" s="13">
        <v>0.6380787037037037</v>
      </c>
      <c r="D21" s="13">
        <v>0.6921990740740741</v>
      </c>
      <c r="E21" s="14">
        <f>D21-C21</f>
        <v>0.05412037037037043</v>
      </c>
      <c r="F21" s="15">
        <f aca="true" t="shared" si="2" ref="F21:F26">B21/E21/24</f>
        <v>32.335329341317326</v>
      </c>
      <c r="G21" s="19"/>
      <c r="H21" s="69"/>
    </row>
    <row r="22" spans="1:8" ht="15">
      <c r="A22" s="43">
        <v>1989</v>
      </c>
      <c r="B22" s="5">
        <v>42</v>
      </c>
      <c r="C22" s="13">
        <v>0.8582870370370371</v>
      </c>
      <c r="D22" s="13">
        <v>0.9098611111111111</v>
      </c>
      <c r="E22" s="57">
        <f>D22-C22</f>
        <v>0.051574074074073994</v>
      </c>
      <c r="F22" s="59">
        <f t="shared" si="2"/>
        <v>33.931777378815134</v>
      </c>
      <c r="G22" s="19"/>
      <c r="H22" s="69"/>
    </row>
    <row r="23" spans="1:8" ht="15">
      <c r="A23" s="43" t="s">
        <v>49</v>
      </c>
      <c r="B23" s="5">
        <v>42</v>
      </c>
      <c r="C23" s="13">
        <v>0.07837962962962963</v>
      </c>
      <c r="D23" s="13">
        <v>0.13350694444444444</v>
      </c>
      <c r="E23" s="14">
        <f>D23-C23</f>
        <v>0.05512731481481481</v>
      </c>
      <c r="F23" s="15">
        <f t="shared" si="2"/>
        <v>31.744698719294565</v>
      </c>
      <c r="G23" s="19"/>
      <c r="H23" s="69"/>
    </row>
    <row r="24" spans="1:8" ht="15">
      <c r="A24" s="45"/>
      <c r="B24" s="5">
        <v>42</v>
      </c>
      <c r="C24" s="13">
        <v>0.2476851851851852</v>
      </c>
      <c r="D24" s="13">
        <v>0.3022800925925926</v>
      </c>
      <c r="E24" s="14">
        <f>D24-C24</f>
        <v>0.054594907407407384</v>
      </c>
      <c r="F24" s="15">
        <f t="shared" si="2"/>
        <v>32.054271782912885</v>
      </c>
      <c r="G24" s="19"/>
      <c r="H24" s="69"/>
    </row>
    <row r="25" spans="1:8" ht="15">
      <c r="A25" s="45"/>
      <c r="B25" s="5">
        <v>42</v>
      </c>
      <c r="C25" s="13">
        <v>0.35618055555555556</v>
      </c>
      <c r="D25" s="13">
        <v>0.4136226851851852</v>
      </c>
      <c r="E25" s="34">
        <f>D25-C25</f>
        <v>0.057442129629629635</v>
      </c>
      <c r="F25" s="35">
        <f t="shared" si="2"/>
        <v>30.465444287729195</v>
      </c>
      <c r="G25" s="19"/>
      <c r="H25" s="69"/>
    </row>
    <row r="26" spans="1:8" ht="15">
      <c r="A26" s="64" t="s">
        <v>9</v>
      </c>
      <c r="B26" s="20">
        <f>SUM(B21:B25)</f>
        <v>210</v>
      </c>
      <c r="C26" s="21"/>
      <c r="D26" s="21"/>
      <c r="E26" s="22">
        <f>SUM(E21:E25)</f>
        <v>0.2728587962962963</v>
      </c>
      <c r="F26" s="23">
        <f t="shared" si="2"/>
        <v>32.06786850477201</v>
      </c>
      <c r="G26" s="23"/>
      <c r="H26" s="65">
        <f>E26/1</f>
        <v>0.2728587962962963</v>
      </c>
    </row>
    <row r="27" spans="1:8" ht="15">
      <c r="A27" s="64"/>
      <c r="B27" s="20"/>
      <c r="C27" s="21"/>
      <c r="D27" s="21"/>
      <c r="E27" s="22"/>
      <c r="F27" s="23"/>
      <c r="G27" s="23"/>
      <c r="H27" s="65"/>
    </row>
    <row r="28" spans="1:8" ht="16.5" thickBot="1">
      <c r="A28" s="71" t="s">
        <v>14</v>
      </c>
      <c r="B28" s="72">
        <f>SUM(B26+B19+B11+B5)</f>
        <v>756</v>
      </c>
      <c r="C28" s="73"/>
      <c r="D28" s="73"/>
      <c r="E28" s="74">
        <f>SUM(E26+E19+E11+E5)</f>
        <v>0.9968171296296297</v>
      </c>
      <c r="F28" s="75">
        <f>B28/E28/24</f>
        <v>31.600580551523947</v>
      </c>
      <c r="G28" s="75">
        <f>B28/24</f>
        <v>31.5</v>
      </c>
      <c r="H28" s="76">
        <f>E28/1</f>
        <v>0.9968171296296297</v>
      </c>
    </row>
    <row r="29" ht="15.75" thickBot="1"/>
    <row r="30" spans="1:8" ht="15">
      <c r="A30" s="36" t="s">
        <v>17</v>
      </c>
      <c r="B30" s="37">
        <v>42</v>
      </c>
      <c r="C30" s="60">
        <v>0.4166666666666667</v>
      </c>
      <c r="D30" s="60">
        <v>0.4723148148148148</v>
      </c>
      <c r="E30" s="66">
        <f>D30-C30</f>
        <v>0.05564814814814811</v>
      </c>
      <c r="F30" s="58">
        <f>B30/E30/24</f>
        <v>31.447587354409336</v>
      </c>
      <c r="G30" s="41"/>
      <c r="H30" s="68"/>
    </row>
    <row r="31" spans="1:8" ht="15">
      <c r="A31" s="43">
        <v>1952</v>
      </c>
      <c r="B31" s="5">
        <v>42</v>
      </c>
      <c r="C31" s="13">
        <v>0.656712962962963</v>
      </c>
      <c r="D31" s="18">
        <v>0.7183101851851852</v>
      </c>
      <c r="E31" s="14">
        <f>D31-C31</f>
        <v>0.06159722222222219</v>
      </c>
      <c r="F31" s="15">
        <f>B31/E31/24</f>
        <v>28.410372040586257</v>
      </c>
      <c r="G31" s="19"/>
      <c r="H31" s="69"/>
    </row>
    <row r="32" spans="1:8" ht="15">
      <c r="A32" s="43" t="s">
        <v>51</v>
      </c>
      <c r="B32" s="5">
        <v>42</v>
      </c>
      <c r="C32" s="13">
        <v>0.9703703703703703</v>
      </c>
      <c r="D32" s="13">
        <v>1.0315393518518519</v>
      </c>
      <c r="E32" s="14">
        <f>D32-C32</f>
        <v>0.06116898148148153</v>
      </c>
      <c r="F32" s="15">
        <f>B32/E32/24</f>
        <v>28.609271523178787</v>
      </c>
      <c r="G32" s="19"/>
      <c r="H32" s="69"/>
    </row>
    <row r="33" spans="1:8" s="79" customFormat="1" ht="15">
      <c r="A33" s="63"/>
      <c r="B33" s="5">
        <v>42</v>
      </c>
      <c r="C33" s="13">
        <v>0.16319444444444445</v>
      </c>
      <c r="D33" s="13">
        <v>0.2298611111111111</v>
      </c>
      <c r="E33" s="34">
        <f>D33-C33</f>
        <v>0.06666666666666665</v>
      </c>
      <c r="F33" s="35">
        <f>B33/E33/24</f>
        <v>26.250000000000004</v>
      </c>
      <c r="G33" s="19"/>
      <c r="H33" s="78"/>
    </row>
    <row r="34" spans="1:8" ht="15">
      <c r="A34" s="64" t="s">
        <v>9</v>
      </c>
      <c r="B34" s="20">
        <f>SUM(B30:B33)</f>
        <v>168</v>
      </c>
      <c r="C34" s="21"/>
      <c r="D34" s="21"/>
      <c r="E34" s="54">
        <f>SUM(E30:E33)</f>
        <v>0.2450810185185185</v>
      </c>
      <c r="F34" s="24">
        <f>B34/E34/24</f>
        <v>28.561983471074385</v>
      </c>
      <c r="G34" s="24"/>
      <c r="H34" s="65">
        <f>E34/1</f>
        <v>0.2450810185185185</v>
      </c>
    </row>
    <row r="35" spans="1:8" ht="15">
      <c r="A35" s="64"/>
      <c r="B35" s="20"/>
      <c r="C35" s="21"/>
      <c r="D35" s="21"/>
      <c r="E35" s="54"/>
      <c r="F35" s="24"/>
      <c r="G35" s="24"/>
      <c r="H35" s="65"/>
    </row>
    <row r="36" spans="1:8" ht="15">
      <c r="A36" s="43" t="s">
        <v>52</v>
      </c>
      <c r="B36" s="5">
        <v>42</v>
      </c>
      <c r="C36" s="13">
        <v>0.47238425925925925</v>
      </c>
      <c r="D36" s="13">
        <v>0.5306018518518518</v>
      </c>
      <c r="E36" s="57">
        <f>D36-C36</f>
        <v>0.05821759259259257</v>
      </c>
      <c r="F36" s="59">
        <f>B36/E36/24</f>
        <v>30.059642147117305</v>
      </c>
      <c r="G36" s="19"/>
      <c r="H36" s="69"/>
    </row>
    <row r="37" spans="1:8" ht="15">
      <c r="A37" s="43">
        <v>1988</v>
      </c>
      <c r="B37" s="5">
        <v>42</v>
      </c>
      <c r="C37" s="13">
        <v>0.7183101851851852</v>
      </c>
      <c r="D37" s="13">
        <v>0.7800925925925926</v>
      </c>
      <c r="E37" s="14">
        <f>D37-C37</f>
        <v>0.06178240740740737</v>
      </c>
      <c r="F37" s="15">
        <f>B37/E37/24</f>
        <v>28.325215436493085</v>
      </c>
      <c r="G37" s="19"/>
      <c r="H37" s="69"/>
    </row>
    <row r="38" spans="1:8" ht="15">
      <c r="A38" s="43" t="s">
        <v>51</v>
      </c>
      <c r="B38" s="5">
        <v>42</v>
      </c>
      <c r="C38" s="13">
        <v>0.03153935185185185</v>
      </c>
      <c r="D38" s="13">
        <v>0.09078703703703704</v>
      </c>
      <c r="E38" s="14">
        <f>D38-C38</f>
        <v>0.05924768518518519</v>
      </c>
      <c r="F38" s="15">
        <f>B38/E38/24</f>
        <v>29.537018949013476</v>
      </c>
      <c r="G38" s="19"/>
      <c r="H38" s="69"/>
    </row>
    <row r="39" spans="1:8" ht="15">
      <c r="A39" s="45"/>
      <c r="B39" s="5">
        <v>42</v>
      </c>
      <c r="C39" s="13">
        <v>0.25266203703703705</v>
      </c>
      <c r="D39" s="13">
        <v>0.32060185185185186</v>
      </c>
      <c r="E39" s="34">
        <f>D39-C39</f>
        <v>0.06793981481481481</v>
      </c>
      <c r="F39" s="35">
        <f>B39/E39/24</f>
        <v>25.75809199318569</v>
      </c>
      <c r="G39" s="19"/>
      <c r="H39" s="69"/>
    </row>
    <row r="40" spans="1:8" ht="15">
      <c r="A40" s="64" t="s">
        <v>9</v>
      </c>
      <c r="B40" s="20">
        <f>SUM(B36:B39)</f>
        <v>168</v>
      </c>
      <c r="C40" s="21"/>
      <c r="D40" s="21"/>
      <c r="E40" s="22">
        <f>SUM(E36:E39)</f>
        <v>0.24718749999999995</v>
      </c>
      <c r="F40" s="23">
        <f>B40/E40/24</f>
        <v>28.318584070796465</v>
      </c>
      <c r="G40" s="24"/>
      <c r="H40" s="65">
        <f>E40/1</f>
        <v>0.24718749999999995</v>
      </c>
    </row>
    <row r="41" spans="1:8" ht="15">
      <c r="A41" s="64"/>
      <c r="B41" s="20"/>
      <c r="C41" s="21"/>
      <c r="D41" s="21"/>
      <c r="E41" s="22"/>
      <c r="F41" s="23"/>
      <c r="G41" s="24"/>
      <c r="H41" s="65"/>
    </row>
    <row r="42" spans="1:8" ht="15">
      <c r="A42" s="43" t="s">
        <v>53</v>
      </c>
      <c r="B42" s="5">
        <v>42</v>
      </c>
      <c r="C42" s="13">
        <v>0.5306018518518518</v>
      </c>
      <c r="D42" s="13">
        <v>0.5909722222222222</v>
      </c>
      <c r="E42" s="57">
        <f>D42-C42</f>
        <v>0.06037037037037041</v>
      </c>
      <c r="F42" s="59">
        <f aca="true" t="shared" si="3" ref="F42:F47">B42/E42/24</f>
        <v>28.987730061349676</v>
      </c>
      <c r="G42" s="19"/>
      <c r="H42" s="69"/>
    </row>
    <row r="43" spans="1:8" ht="15">
      <c r="A43" s="43">
        <v>1993</v>
      </c>
      <c r="B43" s="5">
        <v>42</v>
      </c>
      <c r="C43" s="13">
        <v>0.5913425925925926</v>
      </c>
      <c r="D43" s="13">
        <v>0.656712962962963</v>
      </c>
      <c r="E43" s="14">
        <f>D43-C43</f>
        <v>0.06537037037037041</v>
      </c>
      <c r="F43" s="15">
        <f t="shared" si="3"/>
        <v>26.770538243626046</v>
      </c>
      <c r="G43" s="19"/>
      <c r="H43" s="69"/>
    </row>
    <row r="44" spans="1:8" ht="15">
      <c r="A44" s="43" t="s">
        <v>51</v>
      </c>
      <c r="B44" s="5">
        <v>42</v>
      </c>
      <c r="C44" s="13">
        <v>0.7800925925925926</v>
      </c>
      <c r="D44" s="13">
        <v>0.8465277777777778</v>
      </c>
      <c r="E44" s="14">
        <f>D44-C44</f>
        <v>0.06643518518518521</v>
      </c>
      <c r="F44" s="15">
        <f t="shared" si="3"/>
        <v>26.341463414634138</v>
      </c>
      <c r="G44" s="19"/>
      <c r="H44" s="69"/>
    </row>
    <row r="45" spans="1:8" ht="15">
      <c r="A45" s="63"/>
      <c r="B45" s="5">
        <v>42</v>
      </c>
      <c r="C45" s="13">
        <v>0.9017824074074073</v>
      </c>
      <c r="D45" s="13">
        <v>0.968287037037037</v>
      </c>
      <c r="E45" s="14">
        <f>D45-C45</f>
        <v>0.06650462962962966</v>
      </c>
      <c r="F45" s="15">
        <f t="shared" si="3"/>
        <v>26.31395753567698</v>
      </c>
      <c r="G45" s="19"/>
      <c r="H45" s="69"/>
    </row>
    <row r="46" spans="1:8" ht="15">
      <c r="A46" s="63"/>
      <c r="B46" s="5">
        <v>42</v>
      </c>
      <c r="C46" s="13">
        <v>0.32957175925925924</v>
      </c>
      <c r="D46" s="13">
        <v>0.4209143518518519</v>
      </c>
      <c r="E46" s="34">
        <f>D46-C46</f>
        <v>0.09134259259259264</v>
      </c>
      <c r="F46" s="35">
        <f t="shared" si="3"/>
        <v>19.15864166244297</v>
      </c>
      <c r="G46" s="19"/>
      <c r="H46" s="69"/>
    </row>
    <row r="47" spans="1:8" ht="15">
      <c r="A47" s="64" t="s">
        <v>9</v>
      </c>
      <c r="B47" s="20">
        <f>SUM(B42:B46)</f>
        <v>210</v>
      </c>
      <c r="C47" s="21"/>
      <c r="D47" s="21"/>
      <c r="E47" s="22">
        <f>SUM(E42:E46)</f>
        <v>0.35002314814814833</v>
      </c>
      <c r="F47" s="23">
        <f t="shared" si="3"/>
        <v>24.998346670193758</v>
      </c>
      <c r="G47" s="24"/>
      <c r="H47" s="65">
        <f>E47/1</f>
        <v>0.35002314814814833</v>
      </c>
    </row>
    <row r="48" spans="1:8" ht="15">
      <c r="A48" s="45"/>
      <c r="B48" s="25"/>
      <c r="C48" s="26"/>
      <c r="D48" s="26"/>
      <c r="E48" s="26"/>
      <c r="F48" s="27"/>
      <c r="G48" s="28"/>
      <c r="H48" s="70"/>
    </row>
    <row r="49" spans="1:8" ht="15">
      <c r="A49" s="43" t="s">
        <v>16</v>
      </c>
      <c r="B49" s="83">
        <v>42</v>
      </c>
      <c r="C49" s="81">
        <v>0.8449652777777777</v>
      </c>
      <c r="D49" s="13">
        <v>0.9017824074074073</v>
      </c>
      <c r="E49" s="57">
        <f>D49-C49</f>
        <v>0.05681712962962959</v>
      </c>
      <c r="F49" s="59">
        <f>B49/E49/24</f>
        <v>30.800570380933</v>
      </c>
      <c r="G49" s="19"/>
      <c r="H49" s="69"/>
    </row>
    <row r="50" spans="1:8" ht="15">
      <c r="A50" s="43">
        <v>1985</v>
      </c>
      <c r="B50" s="82"/>
      <c r="C50" s="13"/>
      <c r="D50" s="13"/>
      <c r="E50" s="14"/>
      <c r="F50" s="15"/>
      <c r="G50" s="19"/>
      <c r="H50" s="69"/>
    </row>
    <row r="51" spans="1:8" ht="15">
      <c r="A51" s="43" t="s">
        <v>51</v>
      </c>
      <c r="B51" s="5"/>
      <c r="C51" s="13"/>
      <c r="D51" s="13"/>
      <c r="E51" s="14"/>
      <c r="F51" s="15"/>
      <c r="G51" s="19"/>
      <c r="H51" s="69"/>
    </row>
    <row r="52" spans="1:8" ht="15">
      <c r="A52" s="64" t="s">
        <v>9</v>
      </c>
      <c r="B52" s="20">
        <f>SUM(B49:B51)</f>
        <v>42</v>
      </c>
      <c r="C52" s="21"/>
      <c r="D52" s="21"/>
      <c r="E52" s="22">
        <f>SUM(E49:E51)</f>
        <v>0.05681712962962959</v>
      </c>
      <c r="F52" s="23">
        <f>B52/E52/24</f>
        <v>30.800570380933</v>
      </c>
      <c r="G52" s="23"/>
      <c r="H52" s="65">
        <f>E52/1</f>
        <v>0.05681712962962959</v>
      </c>
    </row>
    <row r="53" spans="1:8" ht="15">
      <c r="A53" s="64"/>
      <c r="B53" s="20"/>
      <c r="C53" s="21"/>
      <c r="D53" s="21"/>
      <c r="E53" s="22"/>
      <c r="F53" s="23"/>
      <c r="G53" s="23"/>
      <c r="H53" s="65"/>
    </row>
    <row r="54" spans="1:8" ht="16.5" thickBot="1">
      <c r="A54" s="71" t="s">
        <v>14</v>
      </c>
      <c r="B54" s="72">
        <f>SUM(B52+B47+B40+B34)</f>
        <v>588</v>
      </c>
      <c r="C54" s="73"/>
      <c r="D54" s="73"/>
      <c r="E54" s="74">
        <f>SUM(E52+E47+E40+E34)</f>
        <v>0.8991087962962964</v>
      </c>
      <c r="F54" s="75">
        <f>B54/E54/24</f>
        <v>27.249205102789542</v>
      </c>
      <c r="G54" s="75">
        <f>B54/24</f>
        <v>24.5</v>
      </c>
      <c r="H54" s="76">
        <f>E54/1</f>
        <v>0.8991087962962964</v>
      </c>
    </row>
  </sheetData>
  <sheetProtection selectLockedCells="1" selectUnlockedCells="1"/>
  <printOptions/>
  <pageMargins left="0.31496062992125984" right="0.31496062992125984" top="0.15748031496062992" bottom="0.1574803149606299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Q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2.140625" style="0" customWidth="1"/>
    <col min="2" max="2" width="11.28125" style="0" customWidth="1"/>
    <col min="3" max="4" width="9.140625" style="1" customWidth="1"/>
    <col min="5" max="5" width="8.8515625" style="0" customWidth="1"/>
    <col min="6" max="6" width="13.8515625" style="0" customWidth="1"/>
    <col min="7" max="7" width="12.421875" style="0" customWidth="1"/>
    <col min="8" max="8" width="12.8515625" style="0" customWidth="1"/>
  </cols>
  <sheetData>
    <row r="1" spans="1:8" ht="39" thickBot="1">
      <c r="A1" s="2" t="s">
        <v>19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77" t="s">
        <v>20</v>
      </c>
      <c r="H1" s="77" t="s">
        <v>7</v>
      </c>
    </row>
    <row r="2" spans="1:8" ht="15">
      <c r="A2" s="36" t="s">
        <v>31</v>
      </c>
      <c r="B2" s="37">
        <v>42</v>
      </c>
      <c r="C2" s="38">
        <v>0.5</v>
      </c>
      <c r="D2" s="38">
        <v>0.5515625000000001</v>
      </c>
      <c r="E2" s="66">
        <f aca="true" t="shared" si="0" ref="E2:E7">D2-C2</f>
        <v>0.05156250000000007</v>
      </c>
      <c r="F2" s="58">
        <f aca="true" t="shared" si="1" ref="F2:F10">B2/E2/24</f>
        <v>33.939393939393895</v>
      </c>
      <c r="G2" s="41"/>
      <c r="H2" s="42"/>
    </row>
    <row r="3" spans="1:8" ht="15">
      <c r="A3" s="43">
        <v>1986</v>
      </c>
      <c r="B3" s="5">
        <v>42</v>
      </c>
      <c r="C3" s="6">
        <v>0.5522569444444444</v>
      </c>
      <c r="D3" s="6">
        <v>0.6095138888888889</v>
      </c>
      <c r="E3" s="6">
        <f t="shared" si="0"/>
        <v>0.05725694444444451</v>
      </c>
      <c r="F3" s="7">
        <f t="shared" si="1"/>
        <v>30.563978168586985</v>
      </c>
      <c r="G3" s="19"/>
      <c r="H3" s="44"/>
    </row>
    <row r="4" spans="1:8" ht="15">
      <c r="A4" s="43" t="s">
        <v>57</v>
      </c>
      <c r="B4" s="5">
        <v>42</v>
      </c>
      <c r="C4" s="14">
        <v>0.6160532407407407</v>
      </c>
      <c r="D4" s="6">
        <v>0.6757175925925926</v>
      </c>
      <c r="E4" s="14">
        <f t="shared" si="0"/>
        <v>0.059664351851851816</v>
      </c>
      <c r="F4" s="7">
        <f t="shared" si="1"/>
        <v>29.330746847720675</v>
      </c>
      <c r="G4" s="46"/>
      <c r="H4" s="44"/>
    </row>
    <row r="5" spans="1:8" ht="15">
      <c r="A5" s="45"/>
      <c r="B5" s="5">
        <v>21</v>
      </c>
      <c r="C5" s="14">
        <v>0.685300925925926</v>
      </c>
      <c r="D5" s="6">
        <v>0.7142824074074073</v>
      </c>
      <c r="E5" s="6">
        <f t="shared" si="0"/>
        <v>0.028981481481481386</v>
      </c>
      <c r="F5" s="7">
        <f t="shared" si="1"/>
        <v>30.19169329073492</v>
      </c>
      <c r="G5" s="46"/>
      <c r="H5" s="44"/>
    </row>
    <row r="6" spans="1:8" ht="15">
      <c r="A6" s="45"/>
      <c r="B6" s="5">
        <v>42</v>
      </c>
      <c r="C6" s="14">
        <v>0.7273148148148149</v>
      </c>
      <c r="D6" s="6">
        <v>0.7847222222222222</v>
      </c>
      <c r="E6" s="14">
        <f t="shared" si="0"/>
        <v>0.05740740740740735</v>
      </c>
      <c r="F6" s="7">
        <f t="shared" si="1"/>
        <v>30.483870967741964</v>
      </c>
      <c r="G6" s="46"/>
      <c r="H6" s="44"/>
    </row>
    <row r="7" spans="1:8" ht="15">
      <c r="A7" s="45"/>
      <c r="B7" s="5">
        <v>42</v>
      </c>
      <c r="C7" s="14">
        <v>0.7902777777777777</v>
      </c>
      <c r="D7" s="6">
        <v>0.8540740740740741</v>
      </c>
      <c r="E7" s="34">
        <f t="shared" si="0"/>
        <v>0.06379629629629635</v>
      </c>
      <c r="F7" s="35">
        <f t="shared" si="1"/>
        <v>27.43105950653118</v>
      </c>
      <c r="G7" s="46"/>
      <c r="H7" s="44"/>
    </row>
    <row r="8" spans="1:8" ht="15">
      <c r="A8" s="45"/>
      <c r="B8" s="5">
        <v>42</v>
      </c>
      <c r="C8" s="14">
        <v>0.8591435185185184</v>
      </c>
      <c r="D8" s="6">
        <v>0.9203125</v>
      </c>
      <c r="E8" s="14">
        <f>D8-C8</f>
        <v>0.06116898148148153</v>
      </c>
      <c r="F8" s="15">
        <f t="shared" si="1"/>
        <v>28.609271523178787</v>
      </c>
      <c r="G8" s="46"/>
      <c r="H8" s="44"/>
    </row>
    <row r="9" spans="1:8" ht="15">
      <c r="A9" s="45"/>
      <c r="B9" s="5">
        <v>42</v>
      </c>
      <c r="C9" s="14">
        <v>0.9277777777777777</v>
      </c>
      <c r="D9" s="6">
        <v>0.9897569444444444</v>
      </c>
      <c r="E9" s="14">
        <f>D9-C9</f>
        <v>0.061979166666666696</v>
      </c>
      <c r="F9" s="15">
        <f t="shared" si="1"/>
        <v>28.235294117647044</v>
      </c>
      <c r="G9" s="46"/>
      <c r="H9" s="44"/>
    </row>
    <row r="10" spans="1:8" ht="15.75" thickBot="1">
      <c r="A10" s="47" t="s">
        <v>9</v>
      </c>
      <c r="B10" s="48">
        <v>315</v>
      </c>
      <c r="C10" s="49"/>
      <c r="D10" s="49"/>
      <c r="E10" s="50">
        <f>SUM(E2:E9)</f>
        <v>0.4418171296296297</v>
      </c>
      <c r="F10" s="51">
        <f t="shared" si="1"/>
        <v>29.7068608702486</v>
      </c>
      <c r="G10" s="51">
        <f>B10/12</f>
        <v>26.25</v>
      </c>
      <c r="H10" s="52">
        <f>E10/0.5</f>
        <v>0.8836342592592594</v>
      </c>
    </row>
    <row r="11" spans="1:8" ht="15.75" thickBot="1">
      <c r="A11" s="55"/>
      <c r="B11" s="20"/>
      <c r="C11" s="46"/>
      <c r="D11" s="46"/>
      <c r="E11" s="22"/>
      <c r="F11" s="23"/>
      <c r="G11" s="23"/>
      <c r="H11" s="56"/>
    </row>
    <row r="12" spans="1:8" ht="15">
      <c r="A12" s="36" t="s">
        <v>8</v>
      </c>
      <c r="B12" s="37">
        <v>42</v>
      </c>
      <c r="C12" s="38">
        <v>0.5</v>
      </c>
      <c r="D12" s="38">
        <v>0.5520601851851852</v>
      </c>
      <c r="E12" s="66">
        <f aca="true" t="shared" si="2" ref="E12:E19">D12-C12</f>
        <v>0.05206018518518518</v>
      </c>
      <c r="F12" s="58">
        <f>B12/E12/24</f>
        <v>33.614939973321476</v>
      </c>
      <c r="G12" s="41"/>
      <c r="H12" s="42"/>
    </row>
    <row r="13" spans="1:8" ht="15">
      <c r="A13" s="43">
        <v>1953</v>
      </c>
      <c r="B13" s="5">
        <v>42</v>
      </c>
      <c r="C13" s="6">
        <v>0.5526041666666667</v>
      </c>
      <c r="D13" s="6">
        <v>0.6095138888888889</v>
      </c>
      <c r="E13" s="6">
        <f t="shared" si="2"/>
        <v>0.05690972222222224</v>
      </c>
      <c r="F13" s="7">
        <f>B13/E13/24</f>
        <v>30.750457596095174</v>
      </c>
      <c r="G13" s="19"/>
      <c r="H13" s="44"/>
    </row>
    <row r="14" spans="1:8" ht="15">
      <c r="A14" s="45"/>
      <c r="B14" s="5">
        <v>42</v>
      </c>
      <c r="C14" s="6">
        <v>0.6160532407407407</v>
      </c>
      <c r="D14" s="6">
        <v>0.6757291666666667</v>
      </c>
      <c r="E14" s="14">
        <f t="shared" si="2"/>
        <v>0.059675925925925966</v>
      </c>
      <c r="F14" s="15">
        <f aca="true" t="shared" si="3" ref="F14:F19">B14/E14/24</f>
        <v>29.325058184639236</v>
      </c>
      <c r="G14" s="46"/>
      <c r="H14" s="44"/>
    </row>
    <row r="15" spans="1:8" ht="15">
      <c r="A15" s="45"/>
      <c r="B15" s="5">
        <v>21</v>
      </c>
      <c r="C15" s="6">
        <v>0.685300925925926</v>
      </c>
      <c r="D15" s="6">
        <v>0.7142824074074073</v>
      </c>
      <c r="E15" s="6">
        <f t="shared" si="2"/>
        <v>0.028981481481481386</v>
      </c>
      <c r="F15" s="7">
        <f t="shared" si="3"/>
        <v>30.19169329073492</v>
      </c>
      <c r="G15" s="46"/>
      <c r="H15" s="44"/>
    </row>
    <row r="16" spans="1:8" ht="15">
      <c r="A16" s="45"/>
      <c r="B16" s="5">
        <v>42</v>
      </c>
      <c r="C16" s="6">
        <v>0.7273148148148149</v>
      </c>
      <c r="D16" s="6">
        <v>0.7847800925925926</v>
      </c>
      <c r="E16" s="6">
        <f t="shared" si="2"/>
        <v>0.05746527777777777</v>
      </c>
      <c r="F16" s="7">
        <f t="shared" si="3"/>
        <v>30.45317220543807</v>
      </c>
      <c r="G16" s="46"/>
      <c r="H16" s="44"/>
    </row>
    <row r="17" spans="1:8" ht="15">
      <c r="A17" s="45"/>
      <c r="B17" s="5">
        <v>42</v>
      </c>
      <c r="C17" s="6">
        <v>0.7903935185185186</v>
      </c>
      <c r="D17" s="6">
        <v>0.8540740740740741</v>
      </c>
      <c r="E17" s="34">
        <f t="shared" si="2"/>
        <v>0.06368055555555552</v>
      </c>
      <c r="F17" s="35">
        <f t="shared" si="3"/>
        <v>27.48091603053437</v>
      </c>
      <c r="G17" s="46"/>
      <c r="H17" s="44"/>
    </row>
    <row r="18" spans="1:8" ht="15">
      <c r="A18" s="45"/>
      <c r="B18" s="5">
        <v>42</v>
      </c>
      <c r="C18" s="6">
        <v>0.8591435185185184</v>
      </c>
      <c r="D18" s="6">
        <v>0.9203125</v>
      </c>
      <c r="E18" s="14">
        <f t="shared" si="2"/>
        <v>0.06116898148148153</v>
      </c>
      <c r="F18" s="15">
        <f t="shared" si="3"/>
        <v>28.609271523178787</v>
      </c>
      <c r="G18" s="46"/>
      <c r="H18" s="44"/>
    </row>
    <row r="19" spans="1:8" ht="15">
      <c r="A19" s="45"/>
      <c r="B19" s="5">
        <v>42</v>
      </c>
      <c r="C19" s="6">
        <v>0.9277777777777777</v>
      </c>
      <c r="D19" s="6">
        <v>0.9900462962962964</v>
      </c>
      <c r="E19" s="6">
        <f t="shared" si="2"/>
        <v>0.06226851851851867</v>
      </c>
      <c r="F19" s="7">
        <f t="shared" si="3"/>
        <v>28.10408921933079</v>
      </c>
      <c r="G19" s="46"/>
      <c r="H19" s="44"/>
    </row>
    <row r="20" spans="1:8" ht="15.75" thickBot="1">
      <c r="A20" s="47" t="s">
        <v>9</v>
      </c>
      <c r="B20" s="48">
        <f>SUM(B12:B19)</f>
        <v>315</v>
      </c>
      <c r="C20" s="49"/>
      <c r="D20" s="49"/>
      <c r="E20" s="50">
        <f>SUM(E12:E19)</f>
        <v>0.44221064814814826</v>
      </c>
      <c r="F20" s="51">
        <f>B20/E20/24</f>
        <v>29.68042505300075</v>
      </c>
      <c r="G20" s="51">
        <f>B20/12</f>
        <v>26.25</v>
      </c>
      <c r="H20" s="52">
        <f>E20/0.5</f>
        <v>0.8844212962962965</v>
      </c>
    </row>
    <row r="21" spans="1:8" ht="15.75" thickBot="1">
      <c r="A21" s="55"/>
      <c r="B21" s="20"/>
      <c r="C21" s="46"/>
      <c r="D21" s="46"/>
      <c r="E21" s="22"/>
      <c r="F21" s="23"/>
      <c r="G21" s="23"/>
      <c r="H21" s="56"/>
    </row>
    <row r="22" spans="1:8" ht="15">
      <c r="A22" s="36" t="s">
        <v>32</v>
      </c>
      <c r="B22" s="37">
        <v>42</v>
      </c>
      <c r="C22" s="38">
        <v>0.5</v>
      </c>
      <c r="D22" s="38">
        <v>0.5515625000000001</v>
      </c>
      <c r="E22" s="66">
        <f aca="true" t="shared" si="4" ref="E22:E28">D22-C22</f>
        <v>0.05156250000000007</v>
      </c>
      <c r="F22" s="58">
        <f aca="true" t="shared" si="5" ref="F22:F29">B22/E22/24</f>
        <v>33.939393939393895</v>
      </c>
      <c r="G22" s="41"/>
      <c r="H22" s="42"/>
    </row>
    <row r="23" spans="1:8" ht="15">
      <c r="A23" s="43">
        <v>1980</v>
      </c>
      <c r="B23" s="5">
        <v>42</v>
      </c>
      <c r="C23" s="6">
        <v>0.5529050925925926</v>
      </c>
      <c r="D23" s="6">
        <v>0.6095138888888889</v>
      </c>
      <c r="E23" s="6">
        <f t="shared" si="4"/>
        <v>0.05660879629629634</v>
      </c>
      <c r="F23" s="7">
        <f t="shared" si="5"/>
        <v>30.913923533019812</v>
      </c>
      <c r="G23" s="19"/>
      <c r="H23" s="44"/>
    </row>
    <row r="24" spans="1:8" ht="15">
      <c r="A24" s="43" t="s">
        <v>56</v>
      </c>
      <c r="B24" s="5">
        <v>42</v>
      </c>
      <c r="C24" s="14">
        <v>0.6160532407407407</v>
      </c>
      <c r="D24" s="6">
        <v>0.6877314814814816</v>
      </c>
      <c r="E24" s="34">
        <f t="shared" si="4"/>
        <v>0.0716782407407408</v>
      </c>
      <c r="F24" s="35">
        <f t="shared" si="5"/>
        <v>24.414661714839312</v>
      </c>
      <c r="G24" s="46"/>
      <c r="H24" s="44"/>
    </row>
    <row r="25" spans="1:8" ht="15">
      <c r="A25" s="45"/>
      <c r="B25" s="5">
        <v>21</v>
      </c>
      <c r="C25" s="14">
        <v>0.7195601851851853</v>
      </c>
      <c r="D25" s="6">
        <v>0.7492824074074074</v>
      </c>
      <c r="E25" s="6">
        <f t="shared" si="4"/>
        <v>0.029722222222222094</v>
      </c>
      <c r="F25" s="7">
        <f t="shared" si="5"/>
        <v>29.439252336448728</v>
      </c>
      <c r="G25" s="46"/>
      <c r="H25" s="44"/>
    </row>
    <row r="26" spans="1:8" ht="15">
      <c r="A26" s="45"/>
      <c r="B26" s="5">
        <v>42</v>
      </c>
      <c r="C26" s="14">
        <v>0.7645833333333334</v>
      </c>
      <c r="D26" s="6">
        <v>0.8280092592592593</v>
      </c>
      <c r="E26" s="14">
        <f t="shared" si="4"/>
        <v>0.06342592592592589</v>
      </c>
      <c r="F26" s="7">
        <f t="shared" si="5"/>
        <v>27.59124087591243</v>
      </c>
      <c r="G26" s="46"/>
      <c r="H26" s="44"/>
    </row>
    <row r="27" spans="1:8" ht="15">
      <c r="A27" s="45"/>
      <c r="B27" s="5">
        <v>42</v>
      </c>
      <c r="C27" s="14">
        <v>0.8449652777777777</v>
      </c>
      <c r="D27" s="6">
        <v>0.9017824074074073</v>
      </c>
      <c r="E27" s="14">
        <f t="shared" si="4"/>
        <v>0.05681712962962959</v>
      </c>
      <c r="F27" s="7">
        <f t="shared" si="5"/>
        <v>30.800570380933</v>
      </c>
      <c r="G27" s="46"/>
      <c r="H27" s="44"/>
    </row>
    <row r="28" spans="1:8" ht="15">
      <c r="A28" s="45"/>
      <c r="B28" s="5">
        <v>42</v>
      </c>
      <c r="C28" s="14">
        <v>0.9118055555555555</v>
      </c>
      <c r="D28" s="14">
        <v>0.967361111111111</v>
      </c>
      <c r="E28" s="14">
        <f t="shared" si="4"/>
        <v>0.05555555555555547</v>
      </c>
      <c r="F28" s="7">
        <f t="shared" si="5"/>
        <v>31.500000000000046</v>
      </c>
      <c r="G28" s="46"/>
      <c r="H28" s="44"/>
    </row>
    <row r="29" spans="1:8" ht="15.75" thickBot="1">
      <c r="A29" s="47" t="s">
        <v>9</v>
      </c>
      <c r="B29" s="48">
        <v>273</v>
      </c>
      <c r="C29" s="49"/>
      <c r="D29" s="49"/>
      <c r="E29" s="50">
        <f>SUM(E22:E28)</f>
        <v>0.38537037037037025</v>
      </c>
      <c r="F29" s="51">
        <f t="shared" si="5"/>
        <v>29.517059106198953</v>
      </c>
      <c r="G29" s="51">
        <f>B29/12</f>
        <v>22.75</v>
      </c>
      <c r="H29" s="52">
        <f>E29/0.5</f>
        <v>0.7707407407407405</v>
      </c>
    </row>
    <row r="30" spans="1:17" ht="15.75" thickBot="1">
      <c r="A30" s="55"/>
      <c r="B30" s="20"/>
      <c r="C30" s="46"/>
      <c r="D30" s="46"/>
      <c r="E30" s="22"/>
      <c r="F30" s="23"/>
      <c r="G30" s="23"/>
      <c r="H30" s="56"/>
      <c r="J30" s="55"/>
      <c r="K30" s="20"/>
      <c r="L30" s="46"/>
      <c r="M30" s="46"/>
      <c r="N30" s="22"/>
      <c r="O30" s="23"/>
      <c r="P30" s="23"/>
      <c r="Q30" s="56"/>
    </row>
    <row r="31" spans="1:8" ht="15">
      <c r="A31" s="36" t="s">
        <v>34</v>
      </c>
      <c r="B31" s="37">
        <v>42</v>
      </c>
      <c r="C31" s="38">
        <v>0.5</v>
      </c>
      <c r="D31" s="38">
        <v>0.5614583333333333</v>
      </c>
      <c r="E31" s="66">
        <f aca="true" t="shared" si="6" ref="E31:E36">D31-C31</f>
        <v>0.06145833333333328</v>
      </c>
      <c r="F31" s="58">
        <f aca="true" t="shared" si="7" ref="F31:F37">B31/E31/24</f>
        <v>28.474576271186464</v>
      </c>
      <c r="G31" s="41"/>
      <c r="H31" s="42"/>
    </row>
    <row r="32" spans="1:8" ht="15">
      <c r="A32" s="43">
        <v>1983</v>
      </c>
      <c r="B32" s="5">
        <v>42</v>
      </c>
      <c r="C32" s="6">
        <v>0.5618055555555556</v>
      </c>
      <c r="D32" s="6">
        <v>0.6341550925925926</v>
      </c>
      <c r="E32" s="14">
        <f t="shared" si="6"/>
        <v>0.07234953703703706</v>
      </c>
      <c r="F32" s="15">
        <f t="shared" si="7"/>
        <v>24.18812989921612</v>
      </c>
      <c r="G32" s="19"/>
      <c r="H32" s="44"/>
    </row>
    <row r="33" spans="1:8" ht="15">
      <c r="A33" s="43" t="s">
        <v>55</v>
      </c>
      <c r="B33" s="5">
        <v>42</v>
      </c>
      <c r="C33" s="6">
        <v>0.637349537037037</v>
      </c>
      <c r="D33" s="6">
        <v>0.709837962962963</v>
      </c>
      <c r="E33" s="14">
        <f t="shared" si="6"/>
        <v>0.07248842592592597</v>
      </c>
      <c r="F33" s="15">
        <f t="shared" si="7"/>
        <v>24.141785087018988</v>
      </c>
      <c r="G33" s="46"/>
      <c r="H33" s="44"/>
    </row>
    <row r="34" spans="1:8" ht="15">
      <c r="A34" s="45"/>
      <c r="B34" s="5">
        <v>42</v>
      </c>
      <c r="C34" s="6">
        <v>0.7123842592592592</v>
      </c>
      <c r="D34" s="6">
        <v>0.7847800925925926</v>
      </c>
      <c r="E34" s="14">
        <f t="shared" si="6"/>
        <v>0.07239583333333344</v>
      </c>
      <c r="F34" s="15">
        <f t="shared" si="7"/>
        <v>24.17266187050356</v>
      </c>
      <c r="G34" s="46"/>
      <c r="H34" s="44"/>
    </row>
    <row r="35" spans="1:8" ht="15">
      <c r="A35" s="45"/>
      <c r="B35" s="5">
        <v>42</v>
      </c>
      <c r="C35" s="6">
        <v>0.790138888888889</v>
      </c>
      <c r="D35" s="6">
        <v>0.8627893518518519</v>
      </c>
      <c r="E35" s="34">
        <f t="shared" si="6"/>
        <v>0.07265046296296296</v>
      </c>
      <c r="F35" s="35">
        <f t="shared" si="7"/>
        <v>24.087940098773302</v>
      </c>
      <c r="G35" s="46"/>
      <c r="H35" s="44"/>
    </row>
    <row r="36" spans="1:8" ht="15">
      <c r="A36" s="45"/>
      <c r="B36" s="5">
        <v>42</v>
      </c>
      <c r="C36" s="14">
        <v>0.8627893518518519</v>
      </c>
      <c r="D36" s="6">
        <v>0.9318287037037036</v>
      </c>
      <c r="E36" s="14">
        <f t="shared" si="6"/>
        <v>0.06903935185185173</v>
      </c>
      <c r="F36" s="15">
        <f t="shared" si="7"/>
        <v>25.347862531433407</v>
      </c>
      <c r="G36" s="46"/>
      <c r="H36" s="44"/>
    </row>
    <row r="37" spans="1:8" ht="15.75" thickBot="1">
      <c r="A37" s="47" t="s">
        <v>9</v>
      </c>
      <c r="B37" s="48">
        <v>252</v>
      </c>
      <c r="C37" s="49"/>
      <c r="D37" s="49"/>
      <c r="E37" s="50">
        <f>SUM(E31:E36)</f>
        <v>0.42038194444444443</v>
      </c>
      <c r="F37" s="51">
        <f t="shared" si="7"/>
        <v>24.977285867679853</v>
      </c>
      <c r="G37" s="51">
        <f>B37/12</f>
        <v>21</v>
      </c>
      <c r="H37" s="52">
        <f>E37/0.5</f>
        <v>0.8407638888888889</v>
      </c>
    </row>
    <row r="38" spans="10:17" ht="15.75" thickBot="1">
      <c r="J38" s="55"/>
      <c r="K38" s="20"/>
      <c r="L38" s="46"/>
      <c r="M38" s="46"/>
      <c r="N38" s="22"/>
      <c r="O38" s="23"/>
      <c r="P38" s="23"/>
      <c r="Q38" s="56"/>
    </row>
    <row r="39" spans="1:8" ht="15">
      <c r="A39" s="36" t="s">
        <v>43</v>
      </c>
      <c r="B39" s="37">
        <v>42</v>
      </c>
      <c r="C39" s="38">
        <v>0.5</v>
      </c>
      <c r="D39" s="38">
        <v>0.5593287037037037</v>
      </c>
      <c r="E39" s="66">
        <f aca="true" t="shared" si="8" ref="E39:E44">D39-C39</f>
        <v>0.05932870370370369</v>
      </c>
      <c r="F39" s="58">
        <f aca="true" t="shared" si="9" ref="F39:F45">B39/E39/24</f>
        <v>29.496683573936803</v>
      </c>
      <c r="G39" s="41"/>
      <c r="H39" s="42"/>
    </row>
    <row r="40" spans="1:8" ht="15">
      <c r="A40" s="43">
        <v>1949</v>
      </c>
      <c r="B40" s="5">
        <v>42</v>
      </c>
      <c r="C40" s="6">
        <v>0.5694444444444444</v>
      </c>
      <c r="D40" s="6">
        <v>0.6332175925925926</v>
      </c>
      <c r="E40" s="14">
        <f t="shared" si="8"/>
        <v>0.06377314814814816</v>
      </c>
      <c r="F40" s="15">
        <f t="shared" si="9"/>
        <v>27.44101633393829</v>
      </c>
      <c r="G40" s="19"/>
      <c r="H40" s="44"/>
    </row>
    <row r="41" spans="1:8" ht="15">
      <c r="A41" s="45"/>
      <c r="B41" s="5">
        <v>42</v>
      </c>
      <c r="C41" s="6">
        <v>0.651712962962963</v>
      </c>
      <c r="D41" s="6">
        <v>0.7200925925925926</v>
      </c>
      <c r="E41" s="34">
        <f t="shared" si="8"/>
        <v>0.06837962962962962</v>
      </c>
      <c r="F41" s="35">
        <f t="shared" si="9"/>
        <v>25.592417061611375</v>
      </c>
      <c r="G41" s="46"/>
      <c r="H41" s="44"/>
    </row>
    <row r="42" spans="1:8" ht="15">
      <c r="A42" s="45"/>
      <c r="B42" s="5">
        <v>42</v>
      </c>
      <c r="C42" s="6">
        <v>0.7402777777777777</v>
      </c>
      <c r="D42" s="6">
        <v>0.805787037037037</v>
      </c>
      <c r="E42" s="14">
        <f t="shared" si="8"/>
        <v>0.06550925925925932</v>
      </c>
      <c r="F42" s="15">
        <f t="shared" si="9"/>
        <v>26.71378091872789</v>
      </c>
      <c r="G42" s="46"/>
      <c r="H42" s="44"/>
    </row>
    <row r="43" spans="1:8" ht="15">
      <c r="A43" s="45"/>
      <c r="B43" s="5">
        <v>42</v>
      </c>
      <c r="C43" s="6">
        <v>0.8194444444444445</v>
      </c>
      <c r="D43" s="6">
        <v>0.8802199074074074</v>
      </c>
      <c r="E43" s="14">
        <f t="shared" si="8"/>
        <v>0.06077546296296288</v>
      </c>
      <c r="F43" s="15">
        <f t="shared" si="9"/>
        <v>28.794515330413294</v>
      </c>
      <c r="G43" s="46"/>
      <c r="H43" s="44"/>
    </row>
    <row r="44" spans="1:8" ht="15">
      <c r="A44" s="45"/>
      <c r="B44" s="5">
        <v>42</v>
      </c>
      <c r="C44" s="14">
        <v>0.8895833333333334</v>
      </c>
      <c r="D44" s="6">
        <v>0.9521412037037037</v>
      </c>
      <c r="E44" s="14">
        <f t="shared" si="8"/>
        <v>0.0625578703703703</v>
      </c>
      <c r="F44" s="15">
        <f t="shared" si="9"/>
        <v>27.97409805735433</v>
      </c>
      <c r="G44" s="46"/>
      <c r="H44" s="44"/>
    </row>
    <row r="45" spans="1:8" ht="15.75" thickBot="1">
      <c r="A45" s="47" t="s">
        <v>9</v>
      </c>
      <c r="B45" s="48">
        <v>252</v>
      </c>
      <c r="C45" s="49"/>
      <c r="D45" s="49"/>
      <c r="E45" s="50">
        <f>SUM(E39:E44)</f>
        <v>0.380324074074074</v>
      </c>
      <c r="F45" s="51">
        <f t="shared" si="9"/>
        <v>27.608034083992703</v>
      </c>
      <c r="G45" s="51">
        <f>B45/12</f>
        <v>21</v>
      </c>
      <c r="H45" s="52">
        <f>E45/0.5</f>
        <v>0.760648148148148</v>
      </c>
    </row>
    <row r="46" spans="1:8" ht="15.75" thickBot="1">
      <c r="A46" s="55"/>
      <c r="B46" s="20"/>
      <c r="C46" s="46"/>
      <c r="D46" s="46"/>
      <c r="E46" s="22"/>
      <c r="F46" s="23"/>
      <c r="G46" s="23"/>
      <c r="H46" s="56"/>
    </row>
    <row r="47" spans="1:8" ht="15">
      <c r="A47" s="36" t="s">
        <v>21</v>
      </c>
      <c r="B47" s="37">
        <v>42</v>
      </c>
      <c r="C47" s="38">
        <v>0.5</v>
      </c>
      <c r="D47" s="38">
        <v>0.5609606481481482</v>
      </c>
      <c r="E47" s="39">
        <f aca="true" t="shared" si="10" ref="E47:E52">D47-C47</f>
        <v>0.06096064814814817</v>
      </c>
      <c r="F47" s="40">
        <f aca="true" t="shared" si="11" ref="F47:F53">B47/E47/24</f>
        <v>28.707043857983663</v>
      </c>
      <c r="G47" s="41"/>
      <c r="H47" s="42"/>
    </row>
    <row r="48" spans="1:8" ht="15">
      <c r="A48" s="43">
        <v>1977</v>
      </c>
      <c r="B48" s="5">
        <v>42</v>
      </c>
      <c r="C48" s="6">
        <v>0.5694444444444444</v>
      </c>
      <c r="D48" s="6">
        <v>0.6332175925925926</v>
      </c>
      <c r="E48" s="6">
        <f t="shared" si="10"/>
        <v>0.06377314814814816</v>
      </c>
      <c r="F48" s="7">
        <f t="shared" si="11"/>
        <v>27.44101633393829</v>
      </c>
      <c r="G48" s="19"/>
      <c r="H48" s="44"/>
    </row>
    <row r="49" spans="1:8" ht="15">
      <c r="A49" s="45"/>
      <c r="B49" s="5">
        <v>42</v>
      </c>
      <c r="C49" s="6">
        <v>0.651712962962963</v>
      </c>
      <c r="D49" s="6">
        <v>0.7200925925925926</v>
      </c>
      <c r="E49" s="67">
        <f t="shared" si="10"/>
        <v>0.06837962962962962</v>
      </c>
      <c r="F49" s="35">
        <f t="shared" si="11"/>
        <v>25.592417061611375</v>
      </c>
      <c r="G49" s="46"/>
      <c r="H49" s="44"/>
    </row>
    <row r="50" spans="1:8" ht="15">
      <c r="A50" s="45"/>
      <c r="B50" s="5">
        <v>42</v>
      </c>
      <c r="C50" s="6">
        <v>0.7402777777777778</v>
      </c>
      <c r="D50" s="6">
        <v>0.805787037037037</v>
      </c>
      <c r="E50" s="6">
        <f t="shared" si="10"/>
        <v>0.06550925925925921</v>
      </c>
      <c r="F50" s="7">
        <f t="shared" si="11"/>
        <v>26.713780918727934</v>
      </c>
      <c r="G50" s="46"/>
      <c r="H50" s="44"/>
    </row>
    <row r="51" spans="1:8" ht="15">
      <c r="A51" s="45"/>
      <c r="B51" s="5">
        <v>42</v>
      </c>
      <c r="C51" s="6">
        <v>0.8194444444444444</v>
      </c>
      <c r="D51" s="6">
        <v>0.8802199074074074</v>
      </c>
      <c r="E51" s="80">
        <f t="shared" si="10"/>
        <v>0.06077546296296299</v>
      </c>
      <c r="F51" s="59">
        <f t="shared" si="11"/>
        <v>28.794515330413244</v>
      </c>
      <c r="G51" s="46"/>
      <c r="H51" s="44"/>
    </row>
    <row r="52" spans="1:8" ht="15">
      <c r="A52" s="45"/>
      <c r="B52" s="5">
        <v>42</v>
      </c>
      <c r="C52" s="6">
        <v>0.8895833333333333</v>
      </c>
      <c r="D52" s="6">
        <v>0.9521412037037037</v>
      </c>
      <c r="E52" s="6">
        <f t="shared" si="10"/>
        <v>0.06255787037037042</v>
      </c>
      <c r="F52" s="7">
        <f t="shared" si="11"/>
        <v>27.974098057354283</v>
      </c>
      <c r="G52" s="46"/>
      <c r="H52" s="44"/>
    </row>
    <row r="53" spans="1:8" ht="15.75" thickBot="1">
      <c r="A53" s="47" t="s">
        <v>9</v>
      </c>
      <c r="B53" s="48">
        <f>SUM(B47:B52)</f>
        <v>252</v>
      </c>
      <c r="C53" s="49"/>
      <c r="D53" s="49"/>
      <c r="E53" s="50">
        <f>SUM(E47:E52)</f>
        <v>0.38195601851851857</v>
      </c>
      <c r="F53" s="51">
        <f t="shared" si="11"/>
        <v>27.49007605830126</v>
      </c>
      <c r="G53" s="51">
        <f>B53/12</f>
        <v>21</v>
      </c>
      <c r="H53" s="52">
        <f>E53/0.5</f>
        <v>0.7639120370370371</v>
      </c>
    </row>
    <row r="54" ht="15.75" thickBot="1"/>
    <row r="55" spans="1:8" ht="15">
      <c r="A55" s="36" t="s">
        <v>30</v>
      </c>
      <c r="B55" s="37">
        <v>42</v>
      </c>
      <c r="C55" s="38">
        <v>0.5</v>
      </c>
      <c r="D55" s="38">
        <v>0.5593287037037037</v>
      </c>
      <c r="E55" s="66">
        <f aca="true" t="shared" si="12" ref="E55:E60">D55-C55</f>
        <v>0.05932870370370369</v>
      </c>
      <c r="F55" s="58">
        <f aca="true" t="shared" si="13" ref="F55:F61">B55/E55/24</f>
        <v>29.496683573936803</v>
      </c>
      <c r="G55" s="41"/>
      <c r="H55" s="42"/>
    </row>
    <row r="56" spans="1:8" ht="15">
      <c r="A56" s="43">
        <v>1969</v>
      </c>
      <c r="B56" s="5">
        <v>42</v>
      </c>
      <c r="C56" s="6">
        <v>0.5694444444444444</v>
      </c>
      <c r="D56" s="6">
        <v>0.6332175925925926</v>
      </c>
      <c r="E56" s="6">
        <f t="shared" si="12"/>
        <v>0.06377314814814816</v>
      </c>
      <c r="F56" s="7">
        <f t="shared" si="13"/>
        <v>27.44101633393829</v>
      </c>
      <c r="G56" s="19"/>
      <c r="H56" s="44"/>
    </row>
    <row r="57" spans="1:8" ht="15">
      <c r="A57" s="45"/>
      <c r="B57" s="5">
        <v>42</v>
      </c>
      <c r="C57" s="6">
        <v>0.651712962962963</v>
      </c>
      <c r="D57" s="6">
        <v>0.7200925925925926</v>
      </c>
      <c r="E57" s="14">
        <f t="shared" si="12"/>
        <v>0.06837962962962962</v>
      </c>
      <c r="F57" s="15">
        <f t="shared" si="13"/>
        <v>25.592417061611375</v>
      </c>
      <c r="G57" s="46"/>
      <c r="H57" s="44"/>
    </row>
    <row r="58" spans="1:8" ht="15">
      <c r="A58" s="45"/>
      <c r="B58" s="5">
        <v>42</v>
      </c>
      <c r="C58" s="6">
        <v>0.7402777777777778</v>
      </c>
      <c r="D58" s="6">
        <v>0.805787037037037</v>
      </c>
      <c r="E58" s="6">
        <f t="shared" si="12"/>
        <v>0.06550925925925921</v>
      </c>
      <c r="F58" s="7">
        <f t="shared" si="13"/>
        <v>26.713780918727934</v>
      </c>
      <c r="G58" s="46"/>
      <c r="H58" s="44"/>
    </row>
    <row r="59" spans="1:8" ht="15">
      <c r="A59" s="45"/>
      <c r="B59" s="5">
        <v>42</v>
      </c>
      <c r="C59" s="6">
        <v>0.8194444444444444</v>
      </c>
      <c r="D59" s="6">
        <v>0.8802199074074074</v>
      </c>
      <c r="E59" s="14">
        <f t="shared" si="12"/>
        <v>0.06077546296296299</v>
      </c>
      <c r="F59" s="15">
        <f t="shared" si="13"/>
        <v>28.794515330413244</v>
      </c>
      <c r="G59" s="46"/>
      <c r="H59" s="44"/>
    </row>
    <row r="60" spans="1:8" ht="15">
      <c r="A60" s="45"/>
      <c r="B60" s="5">
        <v>42</v>
      </c>
      <c r="C60" s="6">
        <v>0.9278935185185185</v>
      </c>
      <c r="D60" s="6">
        <v>1.0140162037037037</v>
      </c>
      <c r="E60" s="34">
        <f t="shared" si="12"/>
        <v>0.08612268518518518</v>
      </c>
      <c r="F60" s="35">
        <f t="shared" si="13"/>
        <v>20.319849482596428</v>
      </c>
      <c r="G60" s="46"/>
      <c r="H60" s="44"/>
    </row>
    <row r="61" spans="1:8" ht="15.75" thickBot="1">
      <c r="A61" s="47" t="s">
        <v>9</v>
      </c>
      <c r="B61" s="48">
        <v>252</v>
      </c>
      <c r="C61" s="49"/>
      <c r="D61" s="49"/>
      <c r="E61" s="50">
        <f>SUM(E55:E60)</f>
        <v>0.40388888888888885</v>
      </c>
      <c r="F61" s="51">
        <f t="shared" si="13"/>
        <v>25.997248968363138</v>
      </c>
      <c r="G61" s="51">
        <f>B61/12</f>
        <v>21</v>
      </c>
      <c r="H61" s="52">
        <f>E61/0.5</f>
        <v>0.8077777777777777</v>
      </c>
    </row>
    <row r="62" spans="1:17" ht="15.75" thickBot="1">
      <c r="A62" s="55"/>
      <c r="B62" s="20"/>
      <c r="C62" s="46"/>
      <c r="D62" s="46"/>
      <c r="E62" s="22"/>
      <c r="F62" s="23"/>
      <c r="G62" s="23"/>
      <c r="H62" s="56"/>
      <c r="J62" s="55"/>
      <c r="K62" s="20"/>
      <c r="L62" s="46"/>
      <c r="M62" s="46"/>
      <c r="N62" s="22"/>
      <c r="O62" s="23"/>
      <c r="P62" s="23"/>
      <c r="Q62" s="56"/>
    </row>
    <row r="63" spans="1:17" ht="15">
      <c r="A63" s="36" t="s">
        <v>33</v>
      </c>
      <c r="B63" s="37">
        <v>42</v>
      </c>
      <c r="C63" s="38">
        <v>0.5</v>
      </c>
      <c r="D63" s="38">
        <v>0.5593287037037037</v>
      </c>
      <c r="E63" s="66">
        <f aca="true" t="shared" si="14" ref="E63:E68">D63-C63</f>
        <v>0.05932870370370369</v>
      </c>
      <c r="F63" s="58">
        <f aca="true" t="shared" si="15" ref="F63:F69">B63/E63/24</f>
        <v>29.496683573936803</v>
      </c>
      <c r="G63" s="41"/>
      <c r="H63" s="42"/>
      <c r="J63" s="55"/>
      <c r="K63" s="20"/>
      <c r="L63" s="46"/>
      <c r="M63" s="46"/>
      <c r="N63" s="22"/>
      <c r="O63" s="23"/>
      <c r="P63" s="23"/>
      <c r="Q63" s="56"/>
    </row>
    <row r="64" spans="1:17" ht="15">
      <c r="A64" s="43">
        <v>1975</v>
      </c>
      <c r="B64" s="5">
        <v>42</v>
      </c>
      <c r="C64" s="6">
        <v>0.5694444444444444</v>
      </c>
      <c r="D64" s="6">
        <v>0.6332175925925926</v>
      </c>
      <c r="E64" s="6">
        <f t="shared" si="14"/>
        <v>0.06377314814814816</v>
      </c>
      <c r="F64" s="7">
        <f t="shared" si="15"/>
        <v>27.44101633393829</v>
      </c>
      <c r="G64" s="19"/>
      <c r="H64" s="44"/>
      <c r="J64" s="55"/>
      <c r="K64" s="20"/>
      <c r="L64" s="46"/>
      <c r="M64" s="46"/>
      <c r="N64" s="22"/>
      <c r="O64" s="23"/>
      <c r="P64" s="23"/>
      <c r="Q64" s="56"/>
    </row>
    <row r="65" spans="1:17" ht="15">
      <c r="A65" s="43" t="s">
        <v>45</v>
      </c>
      <c r="B65" s="5">
        <v>21</v>
      </c>
      <c r="C65" s="6">
        <v>0.6663425925925927</v>
      </c>
      <c r="D65" s="6">
        <v>0.6990740740740741</v>
      </c>
      <c r="E65" s="14">
        <f t="shared" si="14"/>
        <v>0.03273148148148142</v>
      </c>
      <c r="F65" s="7">
        <f t="shared" si="15"/>
        <v>26.732673267326785</v>
      </c>
      <c r="G65" s="46"/>
      <c r="H65" s="44"/>
      <c r="J65" s="55"/>
      <c r="K65" s="20"/>
      <c r="L65" s="46"/>
      <c r="M65" s="46"/>
      <c r="N65" s="22"/>
      <c r="O65" s="23"/>
      <c r="P65" s="23"/>
      <c r="Q65" s="56"/>
    </row>
    <row r="66" spans="1:17" ht="15">
      <c r="A66" s="45"/>
      <c r="B66" s="5">
        <v>42</v>
      </c>
      <c r="C66" s="6">
        <v>0.7402777777777778</v>
      </c>
      <c r="D66" s="6">
        <v>0.805787037037037</v>
      </c>
      <c r="E66" s="6">
        <f t="shared" si="14"/>
        <v>0.06550925925925921</v>
      </c>
      <c r="F66" s="7">
        <f t="shared" si="15"/>
        <v>26.713780918727934</v>
      </c>
      <c r="G66" s="46"/>
      <c r="H66" s="44"/>
      <c r="J66" s="55"/>
      <c r="K66" s="20"/>
      <c r="L66" s="46"/>
      <c r="M66" s="46"/>
      <c r="N66" s="22"/>
      <c r="O66" s="23"/>
      <c r="P66" s="23"/>
      <c r="Q66" s="56"/>
    </row>
    <row r="67" spans="1:17" ht="15">
      <c r="A67" s="45"/>
      <c r="B67" s="5">
        <v>42</v>
      </c>
      <c r="C67" s="6">
        <v>0.8194444444444444</v>
      </c>
      <c r="D67" s="6">
        <v>0.8802199074074074</v>
      </c>
      <c r="E67" s="14">
        <f t="shared" si="14"/>
        <v>0.06077546296296299</v>
      </c>
      <c r="F67" s="7">
        <f t="shared" si="15"/>
        <v>28.794515330413244</v>
      </c>
      <c r="G67" s="46"/>
      <c r="H67" s="44"/>
      <c r="J67" s="55"/>
      <c r="K67" s="20"/>
      <c r="L67" s="46"/>
      <c r="M67" s="46"/>
      <c r="N67" s="22"/>
      <c r="O67" s="23"/>
      <c r="P67" s="23"/>
      <c r="Q67" s="56"/>
    </row>
    <row r="68" spans="1:17" ht="15">
      <c r="A68" s="45"/>
      <c r="B68" s="5">
        <v>42</v>
      </c>
      <c r="C68" s="14">
        <v>0.9277777777777777</v>
      </c>
      <c r="D68" s="6">
        <v>1.0140046296296297</v>
      </c>
      <c r="E68" s="34">
        <f t="shared" si="14"/>
        <v>0.08622685185185197</v>
      </c>
      <c r="F68" s="35">
        <f t="shared" si="15"/>
        <v>20.29530201342279</v>
      </c>
      <c r="G68" s="46"/>
      <c r="H68" s="44"/>
      <c r="J68" s="55"/>
      <c r="K68" s="20"/>
      <c r="L68" s="46"/>
      <c r="M68" s="46"/>
      <c r="N68" s="22"/>
      <c r="O68" s="23"/>
      <c r="P68" s="23"/>
      <c r="Q68" s="56"/>
    </row>
    <row r="69" spans="1:17" ht="15.75" thickBot="1">
      <c r="A69" s="47" t="s">
        <v>9</v>
      </c>
      <c r="B69" s="48">
        <v>231</v>
      </c>
      <c r="C69" s="49"/>
      <c r="D69" s="49"/>
      <c r="E69" s="50">
        <f>SUM(E63:E68)</f>
        <v>0.36834490740740744</v>
      </c>
      <c r="F69" s="51">
        <f t="shared" si="15"/>
        <v>26.13040062843676</v>
      </c>
      <c r="G69" s="51">
        <f>B69/12</f>
        <v>19.25</v>
      </c>
      <c r="H69" s="52">
        <f>E69/0.5</f>
        <v>0.7366898148148149</v>
      </c>
      <c r="J69" s="55"/>
      <c r="K69" s="20"/>
      <c r="L69" s="46"/>
      <c r="M69" s="46"/>
      <c r="N69" s="22"/>
      <c r="O69" s="23"/>
      <c r="P69" s="23"/>
      <c r="Q69" s="56"/>
    </row>
    <row r="70" spans="3:4" ht="15.75" thickBot="1">
      <c r="C70"/>
      <c r="D70"/>
    </row>
    <row r="71" spans="1:8" ht="15">
      <c r="A71" s="36" t="s">
        <v>22</v>
      </c>
      <c r="B71" s="37">
        <v>42</v>
      </c>
      <c r="C71" s="38">
        <v>0.5</v>
      </c>
      <c r="D71" s="38">
        <v>0.5780902777777778</v>
      </c>
      <c r="E71" s="39">
        <f>D71-C71</f>
        <v>0.07809027777777777</v>
      </c>
      <c r="F71" s="40">
        <f aca="true" t="shared" si="16" ref="F71:F76">B71/E71/24</f>
        <v>22.409959982214318</v>
      </c>
      <c r="G71" s="41"/>
      <c r="H71" s="42"/>
    </row>
    <row r="72" spans="1:8" ht="15">
      <c r="A72" s="43">
        <v>1980</v>
      </c>
      <c r="B72" s="5">
        <v>42</v>
      </c>
      <c r="C72" s="6">
        <v>0.5961805555555556</v>
      </c>
      <c r="D72" s="6">
        <v>0.6750578703703703</v>
      </c>
      <c r="E72" s="34">
        <f>D72-C72</f>
        <v>0.07887731481481475</v>
      </c>
      <c r="F72" s="35">
        <f t="shared" si="16"/>
        <v>22.18635363169481</v>
      </c>
      <c r="G72" s="19"/>
      <c r="H72" s="44"/>
    </row>
    <row r="73" spans="1:8" ht="15">
      <c r="A73" s="45"/>
      <c r="B73" s="5">
        <v>42</v>
      </c>
      <c r="C73" s="6">
        <v>0.7373958333333334</v>
      </c>
      <c r="D73" s="6">
        <v>0.8119444444444445</v>
      </c>
      <c r="E73" s="14">
        <f>D73-C73</f>
        <v>0.07454861111111111</v>
      </c>
      <c r="F73" s="15">
        <f t="shared" si="16"/>
        <v>23.47461574289707</v>
      </c>
      <c r="G73" s="46"/>
      <c r="H73" s="44"/>
    </row>
    <row r="74" spans="1:8" ht="15">
      <c r="A74" s="45"/>
      <c r="B74" s="5">
        <v>42</v>
      </c>
      <c r="C74" s="6">
        <v>0.8194444444444445</v>
      </c>
      <c r="D74" s="6">
        <v>0.8802199074074074</v>
      </c>
      <c r="E74" s="57">
        <f>D74-C74</f>
        <v>0.06077546296296288</v>
      </c>
      <c r="F74" s="59">
        <f t="shared" si="16"/>
        <v>28.794515330413294</v>
      </c>
      <c r="G74" s="46"/>
      <c r="H74" s="44"/>
    </row>
    <row r="75" spans="1:8" ht="15">
      <c r="A75" s="45"/>
      <c r="B75" s="5">
        <v>42</v>
      </c>
      <c r="C75" s="6">
        <v>0.8895833333333334</v>
      </c>
      <c r="D75" s="14">
        <v>0.9520833333333334</v>
      </c>
      <c r="E75" s="14">
        <f>D75-C75</f>
        <v>0.0625</v>
      </c>
      <c r="F75" s="15">
        <f t="shared" si="16"/>
        <v>28</v>
      </c>
      <c r="G75" s="46"/>
      <c r="H75" s="44"/>
    </row>
    <row r="76" spans="1:8" ht="15.75" thickBot="1">
      <c r="A76" s="47" t="s">
        <v>9</v>
      </c>
      <c r="B76" s="48">
        <v>210</v>
      </c>
      <c r="C76" s="49"/>
      <c r="D76" s="49"/>
      <c r="E76" s="50">
        <f>SUM(E71:E75)</f>
        <v>0.3547916666666665</v>
      </c>
      <c r="F76" s="51">
        <f t="shared" si="16"/>
        <v>24.662360540223148</v>
      </c>
      <c r="G76" s="51">
        <f>B76/12</f>
        <v>17.5</v>
      </c>
      <c r="H76" s="52">
        <f>E76/0.5</f>
        <v>0.709583333333333</v>
      </c>
    </row>
    <row r="77" ht="15.75" thickBot="1"/>
    <row r="78" spans="1:8" ht="15">
      <c r="A78" s="36" t="s">
        <v>28</v>
      </c>
      <c r="B78" s="37">
        <v>42</v>
      </c>
      <c r="C78" s="38">
        <v>0.5</v>
      </c>
      <c r="D78" s="38">
        <v>0.5614583333333333</v>
      </c>
      <c r="E78" s="39">
        <f aca="true" t="shared" si="17" ref="E78:E83">D78-C78</f>
        <v>0.06145833333333328</v>
      </c>
      <c r="F78" s="40">
        <f>42/E78/24</f>
        <v>28.474576271186464</v>
      </c>
      <c r="G78" s="41"/>
      <c r="H78" s="42"/>
    </row>
    <row r="79" spans="1:8" ht="15">
      <c r="A79" s="43">
        <v>1977</v>
      </c>
      <c r="B79" s="5">
        <v>21</v>
      </c>
      <c r="C79" s="6">
        <v>0.5864699074074075</v>
      </c>
      <c r="D79" s="6">
        <v>0.6213888888888889</v>
      </c>
      <c r="E79" s="6">
        <f t="shared" si="17"/>
        <v>0.034918981481481426</v>
      </c>
      <c r="F79" s="7">
        <f>21/E79/24</f>
        <v>25.05800464037127</v>
      </c>
      <c r="G79" s="19"/>
      <c r="H79" s="44"/>
    </row>
    <row r="80" spans="1:8" ht="15">
      <c r="A80" s="43" t="s">
        <v>45</v>
      </c>
      <c r="B80" s="5">
        <v>21</v>
      </c>
      <c r="C80" s="6">
        <v>0.6663425925925927</v>
      </c>
      <c r="D80" s="6">
        <v>0.6990740740740741</v>
      </c>
      <c r="E80" s="14">
        <f t="shared" si="17"/>
        <v>0.03273148148148142</v>
      </c>
      <c r="F80" s="15">
        <f>21/E80/24</f>
        <v>26.732673267326785</v>
      </c>
      <c r="G80" s="46"/>
      <c r="H80" s="44"/>
    </row>
    <row r="81" spans="1:8" ht="15">
      <c r="A81" s="45"/>
      <c r="B81" s="5">
        <v>42</v>
      </c>
      <c r="C81" s="6">
        <v>0.7402777777777778</v>
      </c>
      <c r="D81" s="6">
        <v>0.805787037037037</v>
      </c>
      <c r="E81" s="6">
        <f t="shared" si="17"/>
        <v>0.06550925925925921</v>
      </c>
      <c r="F81" s="7">
        <f>42/E81/24</f>
        <v>26.713780918727934</v>
      </c>
      <c r="G81" s="46"/>
      <c r="H81" s="44"/>
    </row>
    <row r="82" spans="1:8" ht="15">
      <c r="A82" s="45"/>
      <c r="B82" s="5">
        <v>42</v>
      </c>
      <c r="C82" s="6">
        <v>0.8194444444444444</v>
      </c>
      <c r="D82" s="6">
        <v>0.8802199074074074</v>
      </c>
      <c r="E82" s="57">
        <f t="shared" si="17"/>
        <v>0.06077546296296299</v>
      </c>
      <c r="F82" s="59">
        <f>42/E82/24</f>
        <v>28.794515330413244</v>
      </c>
      <c r="G82" s="46"/>
      <c r="H82" s="44"/>
    </row>
    <row r="83" spans="1:8" ht="15">
      <c r="A83" s="45"/>
      <c r="B83" s="5">
        <v>42</v>
      </c>
      <c r="C83" s="14">
        <v>0.9236111111111112</v>
      </c>
      <c r="D83" s="6">
        <v>1.0140046296296297</v>
      </c>
      <c r="E83" s="34">
        <f t="shared" si="17"/>
        <v>0.09039351851851851</v>
      </c>
      <c r="F83" s="35">
        <f>42/E83/24</f>
        <v>19.359795134443022</v>
      </c>
      <c r="G83" s="46"/>
      <c r="H83" s="44"/>
    </row>
    <row r="84" spans="1:8" ht="15.75" thickBot="1">
      <c r="A84" s="47" t="s">
        <v>9</v>
      </c>
      <c r="B84" s="48">
        <v>210</v>
      </c>
      <c r="C84" s="49"/>
      <c r="D84" s="49"/>
      <c r="E84" s="50">
        <f>SUM(E78:E83)</f>
        <v>0.34578703703703684</v>
      </c>
      <c r="F84" s="51">
        <f>B84/E84/24</f>
        <v>25.30459231490161</v>
      </c>
      <c r="G84" s="51">
        <f>B84/12</f>
        <v>17.5</v>
      </c>
      <c r="H84" s="52">
        <f>E84/0.5</f>
        <v>0.6915740740740737</v>
      </c>
    </row>
    <row r="85" ht="15.75" thickBot="1"/>
    <row r="86" spans="1:8" ht="15">
      <c r="A86" s="36" t="s">
        <v>35</v>
      </c>
      <c r="B86" s="37">
        <v>21</v>
      </c>
      <c r="C86" s="38">
        <v>0.7069097222222221</v>
      </c>
      <c r="D86" s="38">
        <v>0.7344560185185185</v>
      </c>
      <c r="E86" s="66">
        <f>D86-C86</f>
        <v>0.027546296296296346</v>
      </c>
      <c r="F86" s="58">
        <f>B86/E86/24</f>
        <v>31.764705882352885</v>
      </c>
      <c r="G86" s="41"/>
      <c r="H86" s="42"/>
    </row>
    <row r="87" spans="1:8" ht="15">
      <c r="A87" s="43" t="s">
        <v>45</v>
      </c>
      <c r="B87" s="5">
        <v>21</v>
      </c>
      <c r="C87" s="6">
        <v>0.7353472222222223</v>
      </c>
      <c r="D87" s="6">
        <v>0.7666087962962963</v>
      </c>
      <c r="E87" s="34">
        <f>D87-C87</f>
        <v>0.03126157407407404</v>
      </c>
      <c r="F87" s="35">
        <f>B87/E87/24</f>
        <v>27.989633469085557</v>
      </c>
      <c r="G87" s="19"/>
      <c r="H87" s="44"/>
    </row>
    <row r="88" spans="1:8" ht="15.75" thickBot="1">
      <c r="A88" s="47" t="s">
        <v>9</v>
      </c>
      <c r="B88" s="48">
        <v>42</v>
      </c>
      <c r="C88" s="49"/>
      <c r="D88" s="49"/>
      <c r="E88" s="50">
        <f>SUM(E86:E87)</f>
        <v>0.058807870370370385</v>
      </c>
      <c r="F88" s="51">
        <f>B88/E88/24</f>
        <v>29.757921668962794</v>
      </c>
      <c r="G88" s="51">
        <f>B88/12</f>
        <v>3.5</v>
      </c>
      <c r="H88" s="52">
        <f>E88/0.5</f>
        <v>0.11761574074074077</v>
      </c>
    </row>
    <row r="89" ht="15.75" thickBot="1"/>
    <row r="90" spans="1:8" ht="15">
      <c r="A90" s="36" t="s">
        <v>54</v>
      </c>
      <c r="B90" s="37">
        <v>42</v>
      </c>
      <c r="C90" s="60">
        <v>0.955787037037037</v>
      </c>
      <c r="D90" s="60">
        <v>1.0438657407407408</v>
      </c>
      <c r="E90" s="66">
        <f>D90-C90</f>
        <v>0.08807870370370374</v>
      </c>
      <c r="F90" s="58">
        <f>B90/E90/24</f>
        <v>19.868593955321938</v>
      </c>
      <c r="G90" s="41"/>
      <c r="H90" s="42"/>
    </row>
    <row r="91" spans="1:8" ht="15">
      <c r="A91" s="43">
        <v>1963</v>
      </c>
      <c r="B91" s="5"/>
      <c r="C91" s="6"/>
      <c r="D91" s="6"/>
      <c r="E91" s="14"/>
      <c r="F91" s="15"/>
      <c r="G91" s="19"/>
      <c r="H91" s="44"/>
    </row>
    <row r="92" spans="1:8" ht="15.75" thickBot="1">
      <c r="A92" s="47" t="s">
        <v>9</v>
      </c>
      <c r="B92" s="48">
        <v>42</v>
      </c>
      <c r="C92" s="49"/>
      <c r="D92" s="49"/>
      <c r="E92" s="50">
        <f>SUM(E90:E91)</f>
        <v>0.08807870370370374</v>
      </c>
      <c r="F92" s="51">
        <f>B92/E92/24</f>
        <v>19.868593955321938</v>
      </c>
      <c r="G92" s="51">
        <f>B92/12</f>
        <v>3.5</v>
      </c>
      <c r="H92" s="52">
        <f>E92/0.5</f>
        <v>0.17615740740740748</v>
      </c>
    </row>
  </sheetData>
  <sheetProtection selectLockedCells="1" selectUnlockedCells="1"/>
  <printOptions/>
  <pageMargins left="0.31496062992125984" right="0.31496062992125984" top="0.7480314960629921" bottom="0.551181102362204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19.140625" style="0" customWidth="1"/>
    <col min="2" max="2" width="11.28125" style="0" customWidth="1"/>
    <col min="3" max="4" width="9.140625" style="1" customWidth="1"/>
    <col min="5" max="5" width="9.7109375" style="0" customWidth="1"/>
    <col min="6" max="6" width="13.140625" style="0" customWidth="1"/>
    <col min="7" max="7" width="12.421875" style="0" customWidth="1"/>
    <col min="8" max="8" width="13.28125" style="0" customWidth="1"/>
  </cols>
  <sheetData>
    <row r="1" spans="1:256" ht="39" thickBot="1">
      <c r="A1" s="2" t="s">
        <v>23</v>
      </c>
      <c r="B1" s="3" t="s">
        <v>1</v>
      </c>
      <c r="C1" s="4" t="s">
        <v>2</v>
      </c>
      <c r="D1" s="4" t="s">
        <v>3</v>
      </c>
      <c r="E1" s="4" t="s">
        <v>4</v>
      </c>
      <c r="F1" s="77" t="s">
        <v>5</v>
      </c>
      <c r="G1" s="77" t="s">
        <v>20</v>
      </c>
      <c r="H1" s="77" t="s">
        <v>7</v>
      </c>
      <c r="IV1" s="1"/>
    </row>
    <row r="2" spans="1:8" ht="15">
      <c r="A2" s="36" t="s">
        <v>36</v>
      </c>
      <c r="B2" s="37">
        <v>42</v>
      </c>
      <c r="C2" s="60">
        <v>0.5593402777777777</v>
      </c>
      <c r="D2" s="60">
        <v>0.6205208333333333</v>
      </c>
      <c r="E2" s="66">
        <f>D2-C2</f>
        <v>0.06118055555555557</v>
      </c>
      <c r="F2" s="58">
        <f>42/E2/24</f>
        <v>28.603859250851297</v>
      </c>
      <c r="G2" s="41"/>
      <c r="H2" s="68"/>
    </row>
    <row r="3" spans="1:8" ht="15">
      <c r="A3" s="43">
        <v>1976</v>
      </c>
      <c r="B3" s="5">
        <v>21</v>
      </c>
      <c r="C3" s="13">
        <v>0.6494791666666667</v>
      </c>
      <c r="D3" s="53">
        <v>0.6803587962962964</v>
      </c>
      <c r="E3" s="14">
        <f>D3-C3</f>
        <v>0.030879629629629646</v>
      </c>
      <c r="F3" s="15">
        <f>21/E3/24</f>
        <v>28.335832083958007</v>
      </c>
      <c r="G3" s="19"/>
      <c r="H3" s="69"/>
    </row>
    <row r="4" spans="1:8" ht="15">
      <c r="A4" s="63"/>
      <c r="B4" s="5">
        <v>42</v>
      </c>
      <c r="C4" s="13">
        <v>0.7094212962962962</v>
      </c>
      <c r="D4" s="13">
        <v>0.7770486111111111</v>
      </c>
      <c r="E4" s="34">
        <f>D4-C4</f>
        <v>0.06762731481481488</v>
      </c>
      <c r="F4" s="35">
        <f>42/E4/24</f>
        <v>25.877117918877264</v>
      </c>
      <c r="G4" s="19"/>
      <c r="H4" s="69"/>
    </row>
    <row r="5" spans="1:8" ht="15">
      <c r="A5" s="63"/>
      <c r="B5" s="5">
        <v>42</v>
      </c>
      <c r="C5" s="13">
        <v>0.8400115740740741</v>
      </c>
      <c r="D5" s="13">
        <v>0.9071296296296296</v>
      </c>
      <c r="E5" s="14">
        <f>D5-C5</f>
        <v>0.0671180555555555</v>
      </c>
      <c r="F5" s="15">
        <f>42/E5/24</f>
        <v>26.07346094154167</v>
      </c>
      <c r="G5" s="19"/>
      <c r="H5" s="69"/>
    </row>
    <row r="6" spans="1:8" ht="15">
      <c r="A6" s="64" t="s">
        <v>9</v>
      </c>
      <c r="B6" s="20">
        <v>147</v>
      </c>
      <c r="C6" s="21"/>
      <c r="D6" s="21"/>
      <c r="E6" s="22">
        <f>SUM(E2:E5)</f>
        <v>0.2268055555555556</v>
      </c>
      <c r="F6" s="23">
        <f>B6/E6/24</f>
        <v>27.005511328842616</v>
      </c>
      <c r="G6" s="24"/>
      <c r="H6" s="65">
        <f>E6/0.5</f>
        <v>0.4536111111111112</v>
      </c>
    </row>
    <row r="7" spans="1:8" ht="15">
      <c r="A7" s="64"/>
      <c r="B7" s="20"/>
      <c r="C7" s="21"/>
      <c r="D7" s="21"/>
      <c r="E7" s="22"/>
      <c r="F7" s="23"/>
      <c r="G7" s="24"/>
      <c r="H7" s="65"/>
    </row>
    <row r="8" spans="1:8" ht="15">
      <c r="A8" s="43" t="s">
        <v>37</v>
      </c>
      <c r="B8" s="83">
        <v>42</v>
      </c>
      <c r="C8" s="147">
        <v>0.5</v>
      </c>
      <c r="D8" s="147">
        <v>0.5593287037037037</v>
      </c>
      <c r="E8" s="148">
        <f>D8-C8</f>
        <v>0.05932870370370369</v>
      </c>
      <c r="F8" s="86">
        <f>42/E8/24</f>
        <v>29.496683573936803</v>
      </c>
      <c r="G8" s="19"/>
      <c r="H8" s="65"/>
    </row>
    <row r="9" spans="1:8" ht="15">
      <c r="A9" s="43">
        <v>1978</v>
      </c>
      <c r="B9" s="83">
        <v>21</v>
      </c>
      <c r="C9" s="147">
        <v>0.6205208333333333</v>
      </c>
      <c r="D9" s="147">
        <v>0.6494791666666667</v>
      </c>
      <c r="E9" s="148">
        <f>D9-C9</f>
        <v>0.02895833333333342</v>
      </c>
      <c r="F9" s="86">
        <f>21/E9/24</f>
        <v>30.215827338129404</v>
      </c>
      <c r="G9" s="19"/>
      <c r="H9" s="65"/>
    </row>
    <row r="10" spans="1:8" ht="15">
      <c r="A10" s="63"/>
      <c r="B10" s="83">
        <v>21</v>
      </c>
      <c r="C10" s="147">
        <v>0.6803587962962964</v>
      </c>
      <c r="D10" s="149">
        <v>0.7090624999999999</v>
      </c>
      <c r="E10" s="151">
        <f>D10-C10</f>
        <v>0.028703703703703565</v>
      </c>
      <c r="F10" s="92">
        <f>21/E10/24</f>
        <v>30.48387096774208</v>
      </c>
      <c r="G10" s="19"/>
      <c r="H10" s="65"/>
    </row>
    <row r="11" spans="1:8" ht="15">
      <c r="A11" s="63"/>
      <c r="B11" s="83">
        <v>42</v>
      </c>
      <c r="C11" s="147">
        <v>0.7771296296296296</v>
      </c>
      <c r="D11" s="147">
        <v>0.834861111111111</v>
      </c>
      <c r="E11" s="148">
        <f>D11-C11</f>
        <v>0.05773148148148144</v>
      </c>
      <c r="F11" s="86">
        <f>42/E11/24</f>
        <v>30.312750601443486</v>
      </c>
      <c r="G11" s="19"/>
      <c r="H11" s="65"/>
    </row>
    <row r="12" spans="1:8" ht="15">
      <c r="A12" s="63"/>
      <c r="B12" s="83">
        <v>42</v>
      </c>
      <c r="C12" s="147">
        <v>0.9073611111111112</v>
      </c>
      <c r="D12" s="147">
        <v>0.9792824074074074</v>
      </c>
      <c r="E12" s="150">
        <f>D12-C12</f>
        <v>0.07192129629629618</v>
      </c>
      <c r="F12" s="90">
        <f>42/E12/24</f>
        <v>24.332153202446133</v>
      </c>
      <c r="G12" s="19"/>
      <c r="H12" s="65"/>
    </row>
    <row r="13" spans="1:8" ht="15">
      <c r="A13" s="64" t="s">
        <v>9</v>
      </c>
      <c r="B13" s="20">
        <v>168</v>
      </c>
      <c r="C13" s="21"/>
      <c r="D13" s="21"/>
      <c r="E13" s="22">
        <f>SUM(E8:E12)</f>
        <v>0.2466435185185183</v>
      </c>
      <c r="F13" s="23">
        <f>B13/E13/24</f>
        <v>28.38104176442987</v>
      </c>
      <c r="G13" s="24"/>
      <c r="H13" s="65">
        <f>E13/0.5</f>
        <v>0.4932870370370366</v>
      </c>
    </row>
    <row r="14" spans="1:8" ht="15">
      <c r="A14" s="64"/>
      <c r="B14" s="20"/>
      <c r="C14" s="21"/>
      <c r="D14" s="21"/>
      <c r="E14" s="22"/>
      <c r="F14" s="23"/>
      <c r="G14" s="23"/>
      <c r="H14" s="65"/>
    </row>
    <row r="15" spans="1:8" ht="16.5" thickBot="1">
      <c r="A15" s="71" t="s">
        <v>14</v>
      </c>
      <c r="B15" s="72">
        <f>SUM(B13+B6)</f>
        <v>315</v>
      </c>
      <c r="C15" s="84"/>
      <c r="D15" s="84"/>
      <c r="E15" s="74">
        <f>SUM(E13+E6)</f>
        <v>0.4734490740740739</v>
      </c>
      <c r="F15" s="75">
        <f>B15/E15/24</f>
        <v>27.722094558255524</v>
      </c>
      <c r="G15" s="75">
        <f>B15/12</f>
        <v>26.25</v>
      </c>
      <c r="H15" s="76">
        <f>E15/0.5</f>
        <v>0.9468981481481478</v>
      </c>
    </row>
    <row r="16" spans="3:4" ht="15.75" thickBot="1">
      <c r="C16"/>
      <c r="D16"/>
    </row>
    <row r="17" spans="1:8" ht="15">
      <c r="A17" s="36" t="s">
        <v>27</v>
      </c>
      <c r="B17" s="37">
        <v>42</v>
      </c>
      <c r="C17" s="60">
        <v>0.5</v>
      </c>
      <c r="D17" s="60">
        <v>0.5520833333333334</v>
      </c>
      <c r="E17" s="66">
        <f>D17-C17</f>
        <v>0.05208333333333337</v>
      </c>
      <c r="F17" s="58">
        <f>42/E17/24</f>
        <v>33.59999999999997</v>
      </c>
      <c r="G17" s="41"/>
      <c r="H17" s="68"/>
    </row>
    <row r="18" spans="1:8" ht="15">
      <c r="A18" s="43">
        <v>1971</v>
      </c>
      <c r="B18" s="5">
        <v>21</v>
      </c>
      <c r="C18" s="13">
        <v>0.6135763888888889</v>
      </c>
      <c r="D18" s="13">
        <v>0.6418055555555555</v>
      </c>
      <c r="E18" s="14">
        <f>D18-C18</f>
        <v>0.02822916666666664</v>
      </c>
      <c r="F18" s="15">
        <f>21/E18/24</f>
        <v>30.996309963099662</v>
      </c>
      <c r="G18" s="19"/>
      <c r="H18" s="69"/>
    </row>
    <row r="19" spans="1:8" ht="15">
      <c r="A19" s="43" t="s">
        <v>29</v>
      </c>
      <c r="B19" s="5">
        <v>21</v>
      </c>
      <c r="C19" s="13">
        <v>0.6727314814814815</v>
      </c>
      <c r="D19" s="53">
        <v>0.7027777777777778</v>
      </c>
      <c r="E19" s="14">
        <f>D19-C19</f>
        <v>0.030046296296296293</v>
      </c>
      <c r="F19" s="15">
        <f>21/E19/24</f>
        <v>29.121725731895225</v>
      </c>
      <c r="G19" s="19"/>
      <c r="H19" s="69"/>
    </row>
    <row r="20" spans="1:8" ht="15">
      <c r="A20" s="63"/>
      <c r="B20" s="5">
        <v>42</v>
      </c>
      <c r="C20" s="13">
        <v>0.7347916666666667</v>
      </c>
      <c r="D20" s="13">
        <v>0.805787037037037</v>
      </c>
      <c r="E20" s="34">
        <f>D20-C20</f>
        <v>0.07099537037037029</v>
      </c>
      <c r="F20" s="35">
        <f>42/E20/24</f>
        <v>24.649494620150012</v>
      </c>
      <c r="G20" s="19"/>
      <c r="H20" s="69"/>
    </row>
    <row r="21" spans="1:8" ht="15">
      <c r="A21" s="63"/>
      <c r="B21" s="5">
        <v>42</v>
      </c>
      <c r="C21" s="13">
        <v>0.8641898148148148</v>
      </c>
      <c r="D21" s="13">
        <v>0.9334953703703704</v>
      </c>
      <c r="E21" s="14">
        <f>D21-C21</f>
        <v>0.06930555555555562</v>
      </c>
      <c r="F21" s="15">
        <f>42/E21/24</f>
        <v>25.250501002003986</v>
      </c>
      <c r="G21" s="19"/>
      <c r="H21" s="69"/>
    </row>
    <row r="22" spans="1:8" ht="15">
      <c r="A22" s="64" t="s">
        <v>9</v>
      </c>
      <c r="B22" s="20">
        <f>SUM(B17:B21)</f>
        <v>168</v>
      </c>
      <c r="C22" s="21"/>
      <c r="D22" s="21"/>
      <c r="E22" s="22">
        <f>SUM(E17:E21)</f>
        <v>0.2506597222222222</v>
      </c>
      <c r="F22" s="23">
        <f>B22/E22/24</f>
        <v>27.926305582490652</v>
      </c>
      <c r="G22" s="24"/>
      <c r="H22" s="65">
        <f>E22/0.5</f>
        <v>0.5013194444444444</v>
      </c>
    </row>
    <row r="23" spans="1:8" ht="15">
      <c r="A23" s="64"/>
      <c r="B23" s="20"/>
      <c r="C23" s="21"/>
      <c r="D23" s="21"/>
      <c r="E23" s="22"/>
      <c r="F23" s="23"/>
      <c r="G23" s="24"/>
      <c r="H23" s="65"/>
    </row>
    <row r="24" spans="1:8" ht="15">
      <c r="A24" s="43" t="s">
        <v>38</v>
      </c>
      <c r="B24" s="83">
        <v>42</v>
      </c>
      <c r="C24" s="147">
        <v>0.5536574074074074</v>
      </c>
      <c r="D24" s="147">
        <v>0.6134375</v>
      </c>
      <c r="E24" s="148">
        <f>D24-C24</f>
        <v>0.05978009259259254</v>
      </c>
      <c r="F24" s="86">
        <f>42/E24/24</f>
        <v>29.273959341723167</v>
      </c>
      <c r="G24" s="19"/>
      <c r="H24" s="65"/>
    </row>
    <row r="25" spans="1:8" ht="15">
      <c r="A25" s="43">
        <v>1972</v>
      </c>
      <c r="B25" s="83">
        <v>21</v>
      </c>
      <c r="C25" s="147">
        <v>0.641875</v>
      </c>
      <c r="D25" s="147">
        <v>0.6727314814814815</v>
      </c>
      <c r="E25" s="148">
        <f>D25-C25</f>
        <v>0.030856481481481568</v>
      </c>
      <c r="F25" s="86">
        <f>21/E25/24</f>
        <v>28.357089272318003</v>
      </c>
      <c r="G25" s="19"/>
      <c r="H25" s="65"/>
    </row>
    <row r="26" spans="1:8" ht="15">
      <c r="A26" s="43" t="s">
        <v>29</v>
      </c>
      <c r="B26" s="83">
        <v>21</v>
      </c>
      <c r="C26" s="147">
        <v>0.7032175925925926</v>
      </c>
      <c r="D26" s="149">
        <v>0.7344560185185185</v>
      </c>
      <c r="E26" s="150">
        <f>D26-C26</f>
        <v>0.03123842592592585</v>
      </c>
      <c r="F26" s="90">
        <f>21/E26/24</f>
        <v>28.010374212671426</v>
      </c>
      <c r="G26" s="19"/>
      <c r="H26" s="65"/>
    </row>
    <row r="27" spans="1:8" ht="15">
      <c r="A27" s="63"/>
      <c r="B27" s="83">
        <v>42</v>
      </c>
      <c r="C27" s="147">
        <v>0.8062037037037038</v>
      </c>
      <c r="D27" s="147">
        <v>0.8641898148148148</v>
      </c>
      <c r="E27" s="151">
        <f>D27-C27</f>
        <v>0.05798611111111107</v>
      </c>
      <c r="F27" s="92">
        <f>42/E27/24</f>
        <v>30.179640718562894</v>
      </c>
      <c r="G27" s="19"/>
      <c r="H27" s="65"/>
    </row>
    <row r="28" spans="1:8" ht="15">
      <c r="A28" s="64" t="s">
        <v>9</v>
      </c>
      <c r="B28" s="20">
        <f>SUM(B24:B27)</f>
        <v>126</v>
      </c>
      <c r="C28" s="21"/>
      <c r="D28" s="21"/>
      <c r="E28" s="22">
        <f>SUM(E24:E27)</f>
        <v>0.17986111111111103</v>
      </c>
      <c r="F28" s="23">
        <f>B28/E28/24</f>
        <v>29.189189189189204</v>
      </c>
      <c r="G28" s="24"/>
      <c r="H28" s="65">
        <f>E28/0.5</f>
        <v>0.35972222222222205</v>
      </c>
    </row>
    <row r="29" spans="1:8" ht="15">
      <c r="A29" s="64"/>
      <c r="B29" s="20"/>
      <c r="C29" s="21"/>
      <c r="D29" s="21"/>
      <c r="E29" s="22"/>
      <c r="F29" s="23"/>
      <c r="G29" s="23"/>
      <c r="H29" s="65"/>
    </row>
    <row r="30" spans="1:8" ht="16.5" thickBot="1">
      <c r="A30" s="71" t="s">
        <v>14</v>
      </c>
      <c r="B30" s="72">
        <f>SUM(B28+B22)</f>
        <v>294</v>
      </c>
      <c r="C30" s="84"/>
      <c r="D30" s="84"/>
      <c r="E30" s="74">
        <f>SUM(E28+E22)</f>
        <v>0.43052083333333324</v>
      </c>
      <c r="F30" s="75">
        <f>B30/E30/24</f>
        <v>28.45390757319139</v>
      </c>
      <c r="G30" s="75">
        <f>B30/12</f>
        <v>24.5</v>
      </c>
      <c r="H30" s="76">
        <f>E30/0.5</f>
        <v>0.8610416666666665</v>
      </c>
    </row>
    <row r="32" spans="3:4" ht="15">
      <c r="C32"/>
      <c r="D32"/>
    </row>
    <row r="33" spans="3:4" ht="15">
      <c r="C33"/>
      <c r="D33"/>
    </row>
    <row r="34" spans="3:4" ht="15">
      <c r="C34"/>
      <c r="D34"/>
    </row>
    <row r="35" spans="3:4" ht="15">
      <c r="C35"/>
      <c r="D35"/>
    </row>
    <row r="36" spans="3:4" ht="15">
      <c r="C36"/>
      <c r="D36"/>
    </row>
    <row r="37" spans="3:4" ht="15">
      <c r="C37"/>
      <c r="D37"/>
    </row>
  </sheetData>
  <sheetProtection selectLockedCells="1" selectUnlockedCells="1"/>
  <printOptions/>
  <pageMargins left="0.31496062992125984" right="0.31496062992125984" top="0.7480314960629921" bottom="0.7480314960629921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IV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0.421875" style="0" customWidth="1"/>
    <col min="2" max="2" width="11.28125" style="0" customWidth="1"/>
    <col min="3" max="4" width="9.140625" style="1" customWidth="1"/>
    <col min="5" max="5" width="9.7109375" style="0" customWidth="1"/>
    <col min="6" max="6" width="12.00390625" style="0" customWidth="1"/>
    <col min="7" max="7" width="12.28125" style="0" customWidth="1"/>
    <col min="8" max="8" width="13.28125" style="0" customWidth="1"/>
  </cols>
  <sheetData>
    <row r="1" spans="1:256" ht="39" thickBot="1">
      <c r="A1" s="2" t="s">
        <v>24</v>
      </c>
      <c r="B1" s="3" t="s">
        <v>1</v>
      </c>
      <c r="C1" s="4" t="s">
        <v>2</v>
      </c>
      <c r="D1" s="4" t="s">
        <v>3</v>
      </c>
      <c r="E1" s="4" t="s">
        <v>4</v>
      </c>
      <c r="F1" s="77" t="s">
        <v>5</v>
      </c>
      <c r="G1" s="77" t="s">
        <v>20</v>
      </c>
      <c r="H1" s="77" t="s">
        <v>7</v>
      </c>
      <c r="IV1" s="1"/>
    </row>
    <row r="2" spans="1:8" ht="15">
      <c r="A2" s="36" t="s">
        <v>39</v>
      </c>
      <c r="B2" s="37">
        <v>21</v>
      </c>
      <c r="C2" s="60">
        <v>0.6095023148148148</v>
      </c>
      <c r="D2" s="60">
        <v>0.6375347222222222</v>
      </c>
      <c r="E2" s="87">
        <f>D2-C2</f>
        <v>0.028032407407407423</v>
      </c>
      <c r="F2" s="88">
        <f>B2/E2/24</f>
        <v>31.213872832369926</v>
      </c>
      <c r="G2" s="41"/>
      <c r="H2" s="68"/>
    </row>
    <row r="3" spans="1:8" ht="15">
      <c r="A3" s="43">
        <v>1966</v>
      </c>
      <c r="B3" s="5">
        <v>42</v>
      </c>
      <c r="C3" s="13">
        <v>0.6913425925925926</v>
      </c>
      <c r="D3" s="13">
        <v>0.7528125</v>
      </c>
      <c r="E3" s="89">
        <f>D3-C3</f>
        <v>0.06146990740740743</v>
      </c>
      <c r="F3" s="90">
        <f aca="true" t="shared" si="0" ref="F3:F15">B3/E3/24</f>
        <v>28.469214837130476</v>
      </c>
      <c r="G3" s="19"/>
      <c r="H3" s="69"/>
    </row>
    <row r="4" spans="1:8" ht="15">
      <c r="A4" s="43" t="s">
        <v>40</v>
      </c>
      <c r="B4" s="5">
        <v>42</v>
      </c>
      <c r="C4" s="13">
        <v>0.8640046296296297</v>
      </c>
      <c r="D4" s="13">
        <v>0.92125</v>
      </c>
      <c r="E4" s="85">
        <f>D4-C4</f>
        <v>0.05724537037037036</v>
      </c>
      <c r="F4" s="86">
        <f t="shared" si="0"/>
        <v>30.570157703194507</v>
      </c>
      <c r="G4" s="19"/>
      <c r="H4" s="69"/>
    </row>
    <row r="5" spans="1:8" ht="15">
      <c r="A5" s="64" t="s">
        <v>9</v>
      </c>
      <c r="B5" s="20">
        <v>105</v>
      </c>
      <c r="C5" s="21"/>
      <c r="D5" s="21"/>
      <c r="E5" s="54">
        <f>SUM(E2:E4)</f>
        <v>0.14674768518518522</v>
      </c>
      <c r="F5" s="23">
        <f t="shared" si="0"/>
        <v>29.813076741067903</v>
      </c>
      <c r="G5" s="24"/>
      <c r="H5" s="65">
        <f>E5/0.5</f>
        <v>0.29349537037037043</v>
      </c>
    </row>
    <row r="6" spans="1:8" ht="15">
      <c r="A6" s="64"/>
      <c r="B6" s="20"/>
      <c r="C6" s="21"/>
      <c r="D6" s="21"/>
      <c r="E6" s="54"/>
      <c r="F6" s="19"/>
      <c r="G6" s="24"/>
      <c r="H6" s="65"/>
    </row>
    <row r="7" spans="1:8" ht="15">
      <c r="A7" s="43" t="s">
        <v>41</v>
      </c>
      <c r="B7" s="5">
        <v>42</v>
      </c>
      <c r="C7" s="53">
        <v>0.5520833333333334</v>
      </c>
      <c r="D7" s="53">
        <v>0.6095138888888889</v>
      </c>
      <c r="E7" s="85">
        <f>D7-C7</f>
        <v>0.05743055555555554</v>
      </c>
      <c r="F7" s="86">
        <f t="shared" si="0"/>
        <v>30.471584038694086</v>
      </c>
      <c r="G7" s="19"/>
      <c r="H7" s="65"/>
    </row>
    <row r="8" spans="1:8" ht="15">
      <c r="A8" s="43">
        <v>1975</v>
      </c>
      <c r="B8" s="5">
        <v>21</v>
      </c>
      <c r="C8" s="53">
        <v>0.6642361111111111</v>
      </c>
      <c r="D8" s="53">
        <v>0.6913425925925926</v>
      </c>
      <c r="E8" s="91">
        <f>D8-C8</f>
        <v>0.027106481481481426</v>
      </c>
      <c r="F8" s="92">
        <f t="shared" si="0"/>
        <v>32.280102476515864</v>
      </c>
      <c r="G8" s="19"/>
      <c r="H8" s="65"/>
    </row>
    <row r="9" spans="1:8" ht="15">
      <c r="A9" s="43" t="s">
        <v>40</v>
      </c>
      <c r="B9" s="5">
        <v>42</v>
      </c>
      <c r="C9" s="53">
        <v>0.8061342592592592</v>
      </c>
      <c r="D9" s="53">
        <v>0.8640046296296297</v>
      </c>
      <c r="E9" s="89">
        <f>D9-C9</f>
        <v>0.05787037037037046</v>
      </c>
      <c r="F9" s="90">
        <f t="shared" si="0"/>
        <v>30.239999999999952</v>
      </c>
      <c r="G9" s="19"/>
      <c r="H9" s="65"/>
    </row>
    <row r="10" spans="1:8" ht="15">
      <c r="A10" s="64" t="s">
        <v>9</v>
      </c>
      <c r="B10" s="20">
        <v>105</v>
      </c>
      <c r="C10" s="21"/>
      <c r="D10" s="21"/>
      <c r="E10" s="54">
        <f>SUM(E7:E9)</f>
        <v>0.14240740740740743</v>
      </c>
      <c r="F10" s="23">
        <f t="shared" si="0"/>
        <v>30.721716514954483</v>
      </c>
      <c r="G10" s="24"/>
      <c r="H10" s="65">
        <f>E10/0.5</f>
        <v>0.28481481481481485</v>
      </c>
    </row>
    <row r="11" spans="1:8" ht="15">
      <c r="A11" s="64"/>
      <c r="B11" s="20"/>
      <c r="C11" s="21"/>
      <c r="D11" s="21"/>
      <c r="E11" s="54"/>
      <c r="F11" s="19"/>
      <c r="G11" s="24"/>
      <c r="H11" s="65"/>
    </row>
    <row r="12" spans="1:8" ht="15">
      <c r="A12" s="43" t="s">
        <v>42</v>
      </c>
      <c r="B12" s="5">
        <v>42</v>
      </c>
      <c r="C12" s="13">
        <v>0.5</v>
      </c>
      <c r="D12" s="13">
        <v>0.5520833333333334</v>
      </c>
      <c r="E12" s="91">
        <f>D12-C12</f>
        <v>0.05208333333333337</v>
      </c>
      <c r="F12" s="92">
        <f t="shared" si="0"/>
        <v>33.59999999999997</v>
      </c>
      <c r="G12" s="19"/>
      <c r="H12" s="65"/>
    </row>
    <row r="13" spans="1:8" ht="15">
      <c r="A13" s="43">
        <v>2000</v>
      </c>
      <c r="B13" s="5">
        <v>21</v>
      </c>
      <c r="C13" s="13">
        <v>0.6375347222222222</v>
      </c>
      <c r="D13" s="13">
        <v>0.6638773148148148</v>
      </c>
      <c r="E13" s="89">
        <f>D13-C13</f>
        <v>0.02634259259259264</v>
      </c>
      <c r="F13" s="90">
        <f t="shared" si="0"/>
        <v>33.21616871704739</v>
      </c>
      <c r="G13" s="19"/>
      <c r="H13" s="65"/>
    </row>
    <row r="14" spans="1:8" ht="15">
      <c r="A14" s="43" t="s">
        <v>40</v>
      </c>
      <c r="B14" s="5">
        <v>42</v>
      </c>
      <c r="C14" s="13">
        <v>0.7534722222222222</v>
      </c>
      <c r="D14" s="13">
        <v>0.8061342592592592</v>
      </c>
      <c r="E14" s="85">
        <f>D14-C14</f>
        <v>0.05266203703703698</v>
      </c>
      <c r="F14" s="86">
        <f t="shared" si="0"/>
        <v>33.23076923076927</v>
      </c>
      <c r="G14" s="19"/>
      <c r="H14" s="65"/>
    </row>
    <row r="15" spans="1:8" ht="15">
      <c r="A15" s="64" t="s">
        <v>9</v>
      </c>
      <c r="B15" s="20">
        <v>105</v>
      </c>
      <c r="C15" s="21"/>
      <c r="D15" s="21"/>
      <c r="E15" s="22">
        <f>SUM(E12:E14)</f>
        <v>0.131087962962963</v>
      </c>
      <c r="F15" s="23">
        <f t="shared" si="0"/>
        <v>33.37453646477132</v>
      </c>
      <c r="G15" s="24"/>
      <c r="H15" s="65">
        <f>E15/0.5</f>
        <v>0.262175925925926</v>
      </c>
    </row>
    <row r="16" spans="1:8" ht="15">
      <c r="A16" s="64"/>
      <c r="B16" s="20"/>
      <c r="C16" s="21"/>
      <c r="D16" s="21"/>
      <c r="E16" s="22"/>
      <c r="F16" s="23"/>
      <c r="G16" s="23"/>
      <c r="H16" s="65"/>
    </row>
    <row r="17" spans="1:8" ht="16.5" thickBot="1">
      <c r="A17" s="71" t="s">
        <v>14</v>
      </c>
      <c r="B17" s="72">
        <f>SUM(B15+B10+B5)</f>
        <v>315</v>
      </c>
      <c r="C17" s="84"/>
      <c r="D17" s="84"/>
      <c r="E17" s="74">
        <f>SUM(E15+E10+E5)</f>
        <v>0.42024305555555563</v>
      </c>
      <c r="F17" s="75">
        <f>B17/E17/24</f>
        <v>31.231925968768067</v>
      </c>
      <c r="G17" s="75">
        <f>B17/12</f>
        <v>26.25</v>
      </c>
      <c r="H17" s="76">
        <f>E17/0.5</f>
        <v>0.8404861111111113</v>
      </c>
    </row>
    <row r="19" spans="3:4" ht="15">
      <c r="C19"/>
      <c r="D19"/>
    </row>
    <row r="20" spans="3:4" ht="15">
      <c r="C20"/>
      <c r="D20"/>
    </row>
    <row r="21" spans="3:4" ht="15">
      <c r="C21"/>
      <c r="D21"/>
    </row>
    <row r="22" spans="3:4" ht="15">
      <c r="C22"/>
      <c r="D22"/>
    </row>
    <row r="23" spans="3:4" ht="15">
      <c r="C23"/>
      <c r="D23"/>
    </row>
    <row r="24" spans="3:4" ht="15">
      <c r="C24"/>
      <c r="D24"/>
    </row>
    <row r="25" spans="3:4" ht="15">
      <c r="C25"/>
      <c r="D25"/>
    </row>
    <row r="26" spans="3:4" ht="15">
      <c r="C26"/>
      <c r="D26"/>
    </row>
    <row r="27" spans="3:4" ht="15">
      <c r="C27"/>
      <c r="D27"/>
    </row>
    <row r="28" spans="3:4" ht="15">
      <c r="C28"/>
      <c r="D28"/>
    </row>
    <row r="29" spans="3:4" ht="15">
      <c r="C29"/>
      <c r="D29"/>
    </row>
    <row r="30" spans="3:4" ht="15">
      <c r="C30"/>
      <c r="D30"/>
    </row>
    <row r="31" spans="3:4" ht="15">
      <c r="C31"/>
      <c r="D31"/>
    </row>
    <row r="32" spans="3:4" ht="15">
      <c r="C32"/>
      <c r="D32"/>
    </row>
    <row r="33" spans="3:4" ht="15">
      <c r="C33"/>
      <c r="D33"/>
    </row>
    <row r="34" spans="3:4" ht="15">
      <c r="C34"/>
      <c r="D34"/>
    </row>
    <row r="35" spans="3:4" ht="15">
      <c r="C35"/>
      <c r="D35"/>
    </row>
    <row r="36" spans="3:4" ht="15">
      <c r="C36"/>
      <c r="D36"/>
    </row>
    <row r="37" spans="3:4" ht="15">
      <c r="C37"/>
      <c r="D37"/>
    </row>
    <row r="38" spans="3:4" ht="15">
      <c r="C38"/>
      <c r="D38"/>
    </row>
    <row r="39" spans="3:4" ht="15">
      <c r="C39"/>
      <c r="D39"/>
    </row>
    <row r="40" spans="3:4" ht="15">
      <c r="C40"/>
      <c r="D40"/>
    </row>
    <row r="41" spans="3:4" ht="15">
      <c r="C41"/>
      <c r="D41"/>
    </row>
    <row r="42" spans="3:4" ht="15">
      <c r="C42"/>
      <c r="D42"/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3:4" ht="15">
      <c r="C48"/>
      <c r="D48"/>
    </row>
    <row r="49" spans="3:4" ht="15">
      <c r="C49"/>
      <c r="D49"/>
    </row>
    <row r="50" spans="3:4" ht="15">
      <c r="C50"/>
      <c r="D50"/>
    </row>
    <row r="51" spans="3:4" ht="15">
      <c r="C51"/>
      <c r="D51"/>
    </row>
    <row r="52" spans="3:4" ht="15">
      <c r="C52"/>
      <c r="D52"/>
    </row>
    <row r="53" spans="3:4" ht="15">
      <c r="C53"/>
      <c r="D53"/>
    </row>
    <row r="54" spans="3:4" ht="15">
      <c r="C54"/>
      <c r="D54"/>
    </row>
    <row r="55" spans="3:4" ht="15">
      <c r="C55"/>
      <c r="D55"/>
    </row>
    <row r="56" spans="3:4" ht="15">
      <c r="C56"/>
      <c r="D56"/>
    </row>
    <row r="57" spans="3:4" ht="15">
      <c r="C57"/>
      <c r="D57"/>
    </row>
    <row r="58" spans="3:4" ht="15">
      <c r="C58"/>
      <c r="D58"/>
    </row>
    <row r="59" spans="3:4" ht="15">
      <c r="C59"/>
      <c r="D59"/>
    </row>
    <row r="60" spans="3:4" ht="15">
      <c r="C60"/>
      <c r="D60"/>
    </row>
    <row r="61" spans="3:4" ht="15">
      <c r="C61"/>
      <c r="D61"/>
    </row>
    <row r="62" spans="3:4" ht="15">
      <c r="C62"/>
      <c r="D62"/>
    </row>
    <row r="63" spans="3:4" ht="15">
      <c r="C63"/>
      <c r="D63"/>
    </row>
    <row r="64" spans="3:4" ht="15">
      <c r="C64"/>
      <c r="D64"/>
    </row>
    <row r="65" spans="3:4" ht="15">
      <c r="C65"/>
      <c r="D65"/>
    </row>
    <row r="66" spans="3:4" ht="15">
      <c r="C66"/>
      <c r="D66"/>
    </row>
    <row r="67" spans="3:4" ht="15">
      <c r="C67"/>
      <c r="D67"/>
    </row>
    <row r="68" spans="3:4" ht="15">
      <c r="C68"/>
      <c r="D68"/>
    </row>
    <row r="69" spans="3:4" ht="15">
      <c r="C69"/>
      <c r="D69"/>
    </row>
    <row r="70" spans="3:4" ht="15">
      <c r="C70"/>
      <c r="D70"/>
    </row>
    <row r="71" spans="3:4" ht="15">
      <c r="C71"/>
      <c r="D71"/>
    </row>
    <row r="72" spans="3:4" ht="15">
      <c r="C72"/>
      <c r="D72"/>
    </row>
    <row r="73" spans="3:4" ht="15">
      <c r="C73"/>
      <c r="D73"/>
    </row>
    <row r="74" spans="3:4" ht="15">
      <c r="C74"/>
      <c r="D74"/>
    </row>
    <row r="75" spans="3:4" ht="15">
      <c r="C75"/>
      <c r="D75"/>
    </row>
  </sheetData>
  <sheetProtection selectLockedCells="1" selectUnlockedCells="1"/>
  <printOptions/>
  <pageMargins left="0.31496062992125984" right="0.31496062992125984" top="0.7480314960629921" bottom="0.7480314960629921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2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9.140625" style="8" customWidth="1"/>
    <col min="2" max="2" width="17.57421875" style="0" bestFit="1" customWidth="1"/>
    <col min="3" max="3" width="10.00390625" style="0" hidden="1" customWidth="1"/>
    <col min="4" max="5" width="9.140625" style="1" customWidth="1"/>
    <col min="6" max="6" width="9.7109375" style="145" customWidth="1"/>
    <col min="7" max="7" width="13.8515625" style="0" customWidth="1"/>
    <col min="8" max="8" width="8.8515625" style="0" customWidth="1"/>
    <col min="9" max="9" width="16.00390625" style="0" customWidth="1"/>
    <col min="10" max="10" width="8.8515625" style="0" customWidth="1"/>
    <col min="11" max="11" width="11.28125" style="0" customWidth="1"/>
  </cols>
  <sheetData>
    <row r="1" spans="1:9" ht="30">
      <c r="A1" s="93" t="s">
        <v>25</v>
      </c>
      <c r="B1" s="94" t="s">
        <v>58</v>
      </c>
      <c r="C1" s="94" t="s">
        <v>26</v>
      </c>
      <c r="D1" s="95" t="s">
        <v>2</v>
      </c>
      <c r="E1" s="95" t="s">
        <v>3</v>
      </c>
      <c r="F1" s="96" t="s">
        <v>4</v>
      </c>
      <c r="G1" s="94" t="s">
        <v>5</v>
      </c>
      <c r="I1" s="3"/>
    </row>
    <row r="2" spans="1:9" ht="49.5" customHeight="1">
      <c r="A2" s="97"/>
      <c r="B2" s="98"/>
      <c r="C2" s="97"/>
      <c r="D2" s="99" t="s">
        <v>59</v>
      </c>
      <c r="E2" s="100"/>
      <c r="F2" s="97"/>
      <c r="G2" s="97"/>
      <c r="I2" s="3"/>
    </row>
    <row r="3" spans="1:9" ht="15">
      <c r="A3" s="29">
        <v>1</v>
      </c>
      <c r="B3" s="101" t="s">
        <v>16</v>
      </c>
      <c r="C3" s="102">
        <v>42</v>
      </c>
      <c r="D3" s="103">
        <v>0.4166666666666667</v>
      </c>
      <c r="E3" s="103">
        <v>0.4674537037037037</v>
      </c>
      <c r="F3" s="104">
        <f aca="true" t="shared" si="0" ref="F3:F34">E3-D3</f>
        <v>0.05078703703703702</v>
      </c>
      <c r="G3" s="105">
        <f aca="true" t="shared" si="1" ref="G3:G34">C3/F3/24</f>
        <v>34.457611668185976</v>
      </c>
      <c r="I3" s="3"/>
    </row>
    <row r="4" spans="1:14" ht="15">
      <c r="A4" s="29">
        <v>2</v>
      </c>
      <c r="B4" s="106" t="s">
        <v>48</v>
      </c>
      <c r="C4" s="102">
        <v>42</v>
      </c>
      <c r="D4" s="103">
        <v>0.47710648148148144</v>
      </c>
      <c r="E4" s="103">
        <v>0.528587962962963</v>
      </c>
      <c r="F4" s="104">
        <f t="shared" si="0"/>
        <v>0.05148148148148152</v>
      </c>
      <c r="G4" s="105">
        <f t="shared" si="1"/>
        <v>33.99280575539566</v>
      </c>
      <c r="I4" s="107" t="s">
        <v>60</v>
      </c>
      <c r="J4" s="31"/>
      <c r="K4" s="31"/>
      <c r="L4" s="30"/>
      <c r="M4" s="30"/>
      <c r="N4" s="30"/>
    </row>
    <row r="5" spans="1:14" ht="15">
      <c r="A5" s="29">
        <v>3</v>
      </c>
      <c r="B5" s="108" t="s">
        <v>31</v>
      </c>
      <c r="C5" s="102">
        <v>42</v>
      </c>
      <c r="D5" s="109">
        <v>0.5</v>
      </c>
      <c r="E5" s="109">
        <v>0.5515625000000001</v>
      </c>
      <c r="F5" s="104">
        <f t="shared" si="0"/>
        <v>0.05156250000000007</v>
      </c>
      <c r="G5" s="105">
        <f t="shared" si="1"/>
        <v>33.939393939393895</v>
      </c>
      <c r="I5" s="110" t="s">
        <v>61</v>
      </c>
      <c r="J5" s="33"/>
      <c r="K5" s="33"/>
      <c r="L5" s="32"/>
      <c r="M5" s="32"/>
      <c r="N5" s="32"/>
    </row>
    <row r="6" spans="1:9" ht="15">
      <c r="A6" s="29">
        <v>4</v>
      </c>
      <c r="B6" s="111" t="s">
        <v>32</v>
      </c>
      <c r="C6" s="102">
        <v>42</v>
      </c>
      <c r="D6" s="109">
        <v>0.5</v>
      </c>
      <c r="E6" s="109">
        <v>0.5515625000000001</v>
      </c>
      <c r="F6" s="104">
        <f t="shared" si="0"/>
        <v>0.05156250000000007</v>
      </c>
      <c r="G6" s="105">
        <f t="shared" si="1"/>
        <v>33.939393939393895</v>
      </c>
      <c r="I6" s="4"/>
    </row>
    <row r="7" spans="1:9" ht="15">
      <c r="A7" s="29">
        <v>5</v>
      </c>
      <c r="B7" s="112" t="s">
        <v>15</v>
      </c>
      <c r="C7" s="102">
        <v>42</v>
      </c>
      <c r="D7" s="103">
        <v>0.8582870370370371</v>
      </c>
      <c r="E7" s="103">
        <v>0.9098611111111111</v>
      </c>
      <c r="F7" s="104">
        <f t="shared" si="0"/>
        <v>0.051574074074073994</v>
      </c>
      <c r="G7" s="105">
        <f t="shared" si="1"/>
        <v>33.931777378815134</v>
      </c>
      <c r="I7" s="4"/>
    </row>
    <row r="8" spans="1:9" ht="15">
      <c r="A8" s="29">
        <v>6</v>
      </c>
      <c r="B8" s="113" t="s">
        <v>18</v>
      </c>
      <c r="C8" s="102">
        <v>42</v>
      </c>
      <c r="D8" s="103">
        <v>0.8067129629629629</v>
      </c>
      <c r="E8" s="103">
        <v>0.8582870370370371</v>
      </c>
      <c r="F8" s="104">
        <f t="shared" si="0"/>
        <v>0.051574074074074217</v>
      </c>
      <c r="G8" s="105">
        <f t="shared" si="1"/>
        <v>33.931777378814985</v>
      </c>
      <c r="I8" s="4"/>
    </row>
    <row r="9" spans="1:9" ht="15">
      <c r="A9" s="29">
        <v>7</v>
      </c>
      <c r="B9" s="113" t="s">
        <v>18</v>
      </c>
      <c r="C9" s="102">
        <v>42</v>
      </c>
      <c r="D9" s="103">
        <v>0.528275462962963</v>
      </c>
      <c r="E9" s="103">
        <v>0.5801273148148148</v>
      </c>
      <c r="F9" s="104">
        <f t="shared" si="0"/>
        <v>0.051851851851851816</v>
      </c>
      <c r="G9" s="114">
        <f t="shared" si="1"/>
        <v>33.75000000000002</v>
      </c>
      <c r="I9" s="4"/>
    </row>
    <row r="10" spans="1:9" ht="15">
      <c r="A10" s="29">
        <v>8</v>
      </c>
      <c r="B10" s="113" t="s">
        <v>18</v>
      </c>
      <c r="C10" s="102">
        <v>42</v>
      </c>
      <c r="D10" s="103">
        <v>0.19583333333333333</v>
      </c>
      <c r="E10" s="103">
        <v>0.2476851851851852</v>
      </c>
      <c r="F10" s="104">
        <f t="shared" si="0"/>
        <v>0.05185185185185187</v>
      </c>
      <c r="G10" s="114">
        <f t="shared" si="1"/>
        <v>33.749999999999986</v>
      </c>
      <c r="I10" s="4"/>
    </row>
    <row r="11" spans="1:9" ht="15">
      <c r="A11" s="29">
        <v>9</v>
      </c>
      <c r="B11" s="115" t="s">
        <v>8</v>
      </c>
      <c r="C11" s="102">
        <v>42</v>
      </c>
      <c r="D11" s="109">
        <v>0.5</v>
      </c>
      <c r="E11" s="109">
        <v>0.5520601851851852</v>
      </c>
      <c r="F11" s="104">
        <f t="shared" si="0"/>
        <v>0.05206018518518518</v>
      </c>
      <c r="G11" s="105">
        <f t="shared" si="1"/>
        <v>33.614939973321476</v>
      </c>
      <c r="I11" s="4"/>
    </row>
    <row r="12" spans="1:9" ht="15">
      <c r="A12" s="29">
        <v>10</v>
      </c>
      <c r="B12" s="116" t="s">
        <v>42</v>
      </c>
      <c r="C12" s="102">
        <v>42</v>
      </c>
      <c r="D12" s="103">
        <v>0.5</v>
      </c>
      <c r="E12" s="103">
        <v>0.5520833333333334</v>
      </c>
      <c r="F12" s="104">
        <f t="shared" si="0"/>
        <v>0.05208333333333337</v>
      </c>
      <c r="G12" s="105">
        <f t="shared" si="1"/>
        <v>33.59999999999997</v>
      </c>
      <c r="I12" s="4"/>
    </row>
    <row r="13" spans="1:9" ht="15">
      <c r="A13" s="29">
        <v>11</v>
      </c>
      <c r="B13" s="117" t="s">
        <v>27</v>
      </c>
      <c r="C13" s="102">
        <v>42</v>
      </c>
      <c r="D13" s="103">
        <v>0.5</v>
      </c>
      <c r="E13" s="103">
        <v>0.5520833333333334</v>
      </c>
      <c r="F13" s="104">
        <f t="shared" si="0"/>
        <v>0.05208333333333337</v>
      </c>
      <c r="G13" s="105">
        <f t="shared" si="1"/>
        <v>33.59999999999997</v>
      </c>
      <c r="I13" s="4"/>
    </row>
    <row r="14" spans="1:9" ht="15">
      <c r="A14" s="29">
        <v>12</v>
      </c>
      <c r="B14" s="118" t="s">
        <v>44</v>
      </c>
      <c r="C14" s="102">
        <v>42</v>
      </c>
      <c r="D14" s="109">
        <v>0.47009259259259256</v>
      </c>
      <c r="E14" s="109">
        <v>0.5222222222222223</v>
      </c>
      <c r="F14" s="104">
        <f t="shared" si="0"/>
        <v>0.05212962962962969</v>
      </c>
      <c r="G14" s="105">
        <f t="shared" si="1"/>
        <v>33.570159857904045</v>
      </c>
      <c r="I14" s="4"/>
    </row>
    <row r="15" spans="1:9" ht="15">
      <c r="A15" s="29">
        <v>13</v>
      </c>
      <c r="B15" s="119" t="s">
        <v>13</v>
      </c>
      <c r="C15" s="102">
        <v>42</v>
      </c>
      <c r="D15" s="103">
        <v>0.47009259259259256</v>
      </c>
      <c r="E15" s="103">
        <v>0.5222222222222223</v>
      </c>
      <c r="F15" s="104">
        <f t="shared" si="0"/>
        <v>0.05212962962962969</v>
      </c>
      <c r="G15" s="105">
        <f t="shared" si="1"/>
        <v>33.570159857904045</v>
      </c>
      <c r="I15" s="4"/>
    </row>
    <row r="16" spans="1:9" ht="15">
      <c r="A16" s="29">
        <v>14</v>
      </c>
      <c r="B16" s="116" t="s">
        <v>42</v>
      </c>
      <c r="C16" s="102">
        <v>42</v>
      </c>
      <c r="D16" s="103">
        <v>0.7534722222222222</v>
      </c>
      <c r="E16" s="103">
        <v>0.8061342592592592</v>
      </c>
      <c r="F16" s="104">
        <f t="shared" si="0"/>
        <v>0.05266203703703698</v>
      </c>
      <c r="G16" s="114">
        <f t="shared" si="1"/>
        <v>33.23076923076927</v>
      </c>
      <c r="I16" s="4"/>
    </row>
    <row r="17" spans="1:9" ht="15">
      <c r="A17" s="29">
        <v>15</v>
      </c>
      <c r="B17" s="118" t="s">
        <v>44</v>
      </c>
      <c r="C17" s="102">
        <v>42</v>
      </c>
      <c r="D17" s="109">
        <v>0.4166666666666667</v>
      </c>
      <c r="E17" s="109">
        <v>0.46956018518518516</v>
      </c>
      <c r="F17" s="104">
        <f t="shared" si="0"/>
        <v>0.05289351851851848</v>
      </c>
      <c r="G17" s="114">
        <f t="shared" si="1"/>
        <v>33.08533916849018</v>
      </c>
      <c r="I17" s="4"/>
    </row>
    <row r="18" spans="1:9" ht="15">
      <c r="A18" s="29">
        <v>16</v>
      </c>
      <c r="B18" s="115" t="s">
        <v>8</v>
      </c>
      <c r="C18" s="102">
        <v>42</v>
      </c>
      <c r="D18" s="109">
        <v>0.4166666666666667</v>
      </c>
      <c r="E18" s="109">
        <v>0.46956018518518516</v>
      </c>
      <c r="F18" s="104">
        <f t="shared" si="0"/>
        <v>0.05289351851851848</v>
      </c>
      <c r="G18" s="120">
        <f t="shared" si="1"/>
        <v>33.08533916849018</v>
      </c>
      <c r="I18" s="4"/>
    </row>
    <row r="19" spans="1:9" ht="15">
      <c r="A19" s="29">
        <v>17</v>
      </c>
      <c r="B19" s="119" t="s">
        <v>13</v>
      </c>
      <c r="C19" s="102">
        <v>42</v>
      </c>
      <c r="D19" s="103">
        <v>0.4166666666666667</v>
      </c>
      <c r="E19" s="103">
        <v>0.46956018518518516</v>
      </c>
      <c r="F19" s="104">
        <f t="shared" si="0"/>
        <v>0.05289351851851848</v>
      </c>
      <c r="G19" s="114">
        <f t="shared" si="1"/>
        <v>33.08533916849018</v>
      </c>
      <c r="I19" s="4"/>
    </row>
    <row r="20" spans="1:9" ht="15">
      <c r="A20" s="29">
        <v>18</v>
      </c>
      <c r="B20" s="121" t="s">
        <v>46</v>
      </c>
      <c r="C20" s="102">
        <v>42</v>
      </c>
      <c r="D20" s="103">
        <v>0.4166666666666667</v>
      </c>
      <c r="E20" s="103">
        <v>0.46956018518518516</v>
      </c>
      <c r="F20" s="104">
        <f t="shared" si="0"/>
        <v>0.05289351851851848</v>
      </c>
      <c r="G20" s="105">
        <f t="shared" si="1"/>
        <v>33.08533916849018</v>
      </c>
      <c r="I20" s="4"/>
    </row>
    <row r="21" spans="1:9" ht="15">
      <c r="A21" s="29">
        <v>19</v>
      </c>
      <c r="B21" s="106" t="s">
        <v>48</v>
      </c>
      <c r="C21" s="102">
        <v>42</v>
      </c>
      <c r="D21" s="103">
        <v>0.968287037037037</v>
      </c>
      <c r="E21" s="103">
        <v>1.0215277777777778</v>
      </c>
      <c r="F21" s="104">
        <f t="shared" si="0"/>
        <v>0.05324074074074081</v>
      </c>
      <c r="G21" s="114">
        <f t="shared" si="1"/>
        <v>32.86956521739126</v>
      </c>
      <c r="I21" s="4"/>
    </row>
    <row r="22" spans="1:9" ht="15">
      <c r="A22" s="29">
        <v>20</v>
      </c>
      <c r="B22" s="106" t="s">
        <v>48</v>
      </c>
      <c r="C22" s="102">
        <v>42</v>
      </c>
      <c r="D22" s="103">
        <v>0.7532291666666667</v>
      </c>
      <c r="E22" s="103">
        <v>0.8067129629629629</v>
      </c>
      <c r="F22" s="104">
        <f t="shared" si="0"/>
        <v>0.05348379629629618</v>
      </c>
      <c r="G22" s="114">
        <f t="shared" si="1"/>
        <v>32.72019043497085</v>
      </c>
      <c r="I22" s="4"/>
    </row>
    <row r="23" spans="1:9" ht="15">
      <c r="A23" s="29">
        <v>21</v>
      </c>
      <c r="B23" s="121" t="s">
        <v>46</v>
      </c>
      <c r="C23" s="102">
        <v>42</v>
      </c>
      <c r="D23" s="103">
        <v>0.47009259259259256</v>
      </c>
      <c r="E23" s="103">
        <v>0.5236921296296296</v>
      </c>
      <c r="F23" s="104">
        <f t="shared" si="0"/>
        <v>0.05359953703703707</v>
      </c>
      <c r="G23" s="114">
        <f t="shared" si="1"/>
        <v>32.6495357374217</v>
      </c>
      <c r="I23" s="4"/>
    </row>
    <row r="24" spans="1:9" ht="15">
      <c r="A24" s="29">
        <v>22</v>
      </c>
      <c r="B24" s="113" t="s">
        <v>18</v>
      </c>
      <c r="C24" s="102">
        <v>42</v>
      </c>
      <c r="D24" s="103">
        <v>0.3025462962962963</v>
      </c>
      <c r="E24" s="103">
        <v>0.35618055555555556</v>
      </c>
      <c r="F24" s="104">
        <f t="shared" si="0"/>
        <v>0.05363425925925924</v>
      </c>
      <c r="G24" s="114">
        <f t="shared" si="1"/>
        <v>32.628398791540796</v>
      </c>
      <c r="I24" s="4"/>
    </row>
    <row r="25" spans="1:9" ht="15">
      <c r="A25" s="29">
        <v>23</v>
      </c>
      <c r="B25" s="112" t="s">
        <v>15</v>
      </c>
      <c r="C25" s="102">
        <v>42</v>
      </c>
      <c r="D25" s="103">
        <v>0.6380787037037037</v>
      </c>
      <c r="E25" s="103">
        <v>0.6921990740740741</v>
      </c>
      <c r="F25" s="104">
        <f t="shared" si="0"/>
        <v>0.05412037037037043</v>
      </c>
      <c r="G25" s="114">
        <f t="shared" si="1"/>
        <v>32.335329341317326</v>
      </c>
      <c r="I25" s="4"/>
    </row>
    <row r="26" spans="1:9" ht="15">
      <c r="A26" s="29">
        <v>24</v>
      </c>
      <c r="B26" s="121" t="s">
        <v>46</v>
      </c>
      <c r="C26" s="102">
        <v>42</v>
      </c>
      <c r="D26" s="103">
        <v>0.7519212962962962</v>
      </c>
      <c r="E26" s="103">
        <v>0.8061342592592592</v>
      </c>
      <c r="F26" s="104">
        <f t="shared" si="0"/>
        <v>0.05421296296296296</v>
      </c>
      <c r="G26" s="114">
        <f t="shared" si="1"/>
        <v>32.2801024765158</v>
      </c>
      <c r="I26" s="4"/>
    </row>
    <row r="27" spans="1:9" ht="15">
      <c r="A27" s="29">
        <v>25</v>
      </c>
      <c r="B27" s="112" t="s">
        <v>15</v>
      </c>
      <c r="C27" s="102">
        <v>42</v>
      </c>
      <c r="D27" s="103">
        <v>0.2476851851851852</v>
      </c>
      <c r="E27" s="103">
        <v>0.3022800925925926</v>
      </c>
      <c r="F27" s="104">
        <f t="shared" si="0"/>
        <v>0.054594907407407384</v>
      </c>
      <c r="G27" s="114">
        <f t="shared" si="1"/>
        <v>32.054271782912885</v>
      </c>
      <c r="I27" s="4"/>
    </row>
    <row r="28" spans="1:9" ht="15">
      <c r="A28" s="29">
        <v>26</v>
      </c>
      <c r="B28" s="112" t="s">
        <v>15</v>
      </c>
      <c r="C28" s="102">
        <v>42</v>
      </c>
      <c r="D28" s="103">
        <v>0.07837962962962963</v>
      </c>
      <c r="E28" s="103">
        <v>0.13350694444444444</v>
      </c>
      <c r="F28" s="104">
        <f t="shared" si="0"/>
        <v>0.05512731481481481</v>
      </c>
      <c r="G28" s="114">
        <f t="shared" si="1"/>
        <v>31.744698719294565</v>
      </c>
      <c r="I28" s="4"/>
    </row>
    <row r="29" spans="1:9" ht="15">
      <c r="A29" s="29">
        <v>27</v>
      </c>
      <c r="B29" s="101" t="s">
        <v>16</v>
      </c>
      <c r="C29" s="102">
        <v>42</v>
      </c>
      <c r="D29" s="103">
        <v>0.9118055555555555</v>
      </c>
      <c r="E29" s="103">
        <v>0.967361111111111</v>
      </c>
      <c r="F29" s="104">
        <f t="shared" si="0"/>
        <v>0.05555555555555547</v>
      </c>
      <c r="G29" s="114">
        <f t="shared" si="1"/>
        <v>31.500000000000046</v>
      </c>
      <c r="I29" s="4"/>
    </row>
    <row r="30" spans="1:9" ht="15">
      <c r="A30" s="29">
        <v>28</v>
      </c>
      <c r="B30" s="111" t="s">
        <v>32</v>
      </c>
      <c r="C30" s="102">
        <v>42</v>
      </c>
      <c r="D30" s="104">
        <v>0.9118055555555555</v>
      </c>
      <c r="E30" s="104">
        <v>0.967361111111111</v>
      </c>
      <c r="F30" s="104">
        <f t="shared" si="0"/>
        <v>0.05555555555555547</v>
      </c>
      <c r="G30" s="120">
        <f t="shared" si="1"/>
        <v>31.500000000000046</v>
      </c>
      <c r="I30" s="4"/>
    </row>
    <row r="31" spans="1:9" ht="15">
      <c r="A31" s="29">
        <v>29</v>
      </c>
      <c r="B31" s="122" t="s">
        <v>17</v>
      </c>
      <c r="C31" s="102">
        <v>42</v>
      </c>
      <c r="D31" s="103">
        <v>0.4166666666666667</v>
      </c>
      <c r="E31" s="103">
        <v>0.4723148148148148</v>
      </c>
      <c r="F31" s="104">
        <f t="shared" si="0"/>
        <v>0.05564814814814811</v>
      </c>
      <c r="G31" s="105">
        <f t="shared" si="1"/>
        <v>31.447587354409336</v>
      </c>
      <c r="I31" s="4"/>
    </row>
    <row r="32" spans="1:9" ht="15">
      <c r="A32" s="29">
        <v>30</v>
      </c>
      <c r="B32" s="119" t="s">
        <v>13</v>
      </c>
      <c r="C32" s="102">
        <v>42</v>
      </c>
      <c r="D32" s="103">
        <v>0.9118055555555555</v>
      </c>
      <c r="E32" s="103">
        <v>0.9678240740740741</v>
      </c>
      <c r="F32" s="104">
        <f t="shared" si="0"/>
        <v>0.05601851851851858</v>
      </c>
      <c r="G32" s="114">
        <f t="shared" si="1"/>
        <v>31.239669421487573</v>
      </c>
      <c r="I32" s="4"/>
    </row>
    <row r="33" spans="1:9" ht="15">
      <c r="A33" s="29">
        <v>31</v>
      </c>
      <c r="B33" s="113" t="s">
        <v>18</v>
      </c>
      <c r="C33" s="102">
        <v>42</v>
      </c>
      <c r="D33" s="103">
        <v>0.022222222222222223</v>
      </c>
      <c r="E33" s="103">
        <v>0.07837962962962963</v>
      </c>
      <c r="F33" s="104">
        <f t="shared" si="0"/>
        <v>0.056157407407407406</v>
      </c>
      <c r="G33" s="114">
        <f t="shared" si="1"/>
        <v>31.162407254740316</v>
      </c>
      <c r="I33" s="4"/>
    </row>
    <row r="34" spans="1:9" ht="15">
      <c r="A34" s="29">
        <v>32</v>
      </c>
      <c r="B34" s="123" t="s">
        <v>10</v>
      </c>
      <c r="C34" s="102">
        <v>42</v>
      </c>
      <c r="D34" s="103">
        <v>0.4166666666666667</v>
      </c>
      <c r="E34" s="103">
        <v>0.47297453703703707</v>
      </c>
      <c r="F34" s="104">
        <f t="shared" si="0"/>
        <v>0.05630787037037038</v>
      </c>
      <c r="G34" s="124">
        <f t="shared" si="1"/>
        <v>31.079136690647474</v>
      </c>
      <c r="I34" s="4"/>
    </row>
    <row r="35" spans="1:9" ht="15">
      <c r="A35" s="29">
        <v>33</v>
      </c>
      <c r="B35" s="111" t="s">
        <v>32</v>
      </c>
      <c r="C35" s="102">
        <v>42</v>
      </c>
      <c r="D35" s="109">
        <v>0.5529050925925926</v>
      </c>
      <c r="E35" s="109">
        <v>0.6095138888888889</v>
      </c>
      <c r="F35" s="104">
        <f aca="true" t="shared" si="2" ref="F35:F66">E35-D35</f>
        <v>0.05660879629629634</v>
      </c>
      <c r="G35" s="120">
        <f aca="true" t="shared" si="3" ref="G35:G66">C35/F35/24</f>
        <v>30.913923533019812</v>
      </c>
      <c r="I35" s="4"/>
    </row>
    <row r="36" spans="1:9" ht="15">
      <c r="A36" s="29">
        <v>34</v>
      </c>
      <c r="B36" s="119" t="s">
        <v>13</v>
      </c>
      <c r="C36" s="102">
        <v>42</v>
      </c>
      <c r="D36" s="103">
        <v>0.8449652777777777</v>
      </c>
      <c r="E36" s="103">
        <v>0.9017824074074073</v>
      </c>
      <c r="F36" s="104">
        <f t="shared" si="2"/>
        <v>0.05681712962962959</v>
      </c>
      <c r="G36" s="114">
        <f t="shared" si="3"/>
        <v>30.800570380933</v>
      </c>
      <c r="I36" s="4"/>
    </row>
    <row r="37" spans="1:9" ht="15">
      <c r="A37" s="29">
        <v>35</v>
      </c>
      <c r="B37" s="101" t="s">
        <v>16</v>
      </c>
      <c r="C37" s="102">
        <v>42</v>
      </c>
      <c r="D37" s="103">
        <v>0.8449652777777777</v>
      </c>
      <c r="E37" s="103">
        <v>0.9017824074074073</v>
      </c>
      <c r="F37" s="104">
        <f t="shared" si="2"/>
        <v>0.05681712962962959</v>
      </c>
      <c r="G37" s="114">
        <f t="shared" si="3"/>
        <v>30.800570380933</v>
      </c>
      <c r="I37" s="4"/>
    </row>
    <row r="38" spans="1:9" ht="15">
      <c r="A38" s="29">
        <v>36</v>
      </c>
      <c r="B38" s="111" t="s">
        <v>32</v>
      </c>
      <c r="C38" s="102">
        <v>42</v>
      </c>
      <c r="D38" s="104">
        <v>0.8449652777777777</v>
      </c>
      <c r="E38" s="109">
        <v>0.9017824074074073</v>
      </c>
      <c r="F38" s="104">
        <f t="shared" si="2"/>
        <v>0.05681712962962959</v>
      </c>
      <c r="G38" s="120">
        <f t="shared" si="3"/>
        <v>30.800570380933</v>
      </c>
      <c r="I38" s="4"/>
    </row>
    <row r="39" spans="1:9" ht="15">
      <c r="A39" s="29">
        <v>37</v>
      </c>
      <c r="B39" s="113" t="s">
        <v>18</v>
      </c>
      <c r="C39" s="102">
        <v>42</v>
      </c>
      <c r="D39" s="103">
        <v>0.5812268518518519</v>
      </c>
      <c r="E39" s="103">
        <v>0.6380787037037037</v>
      </c>
      <c r="F39" s="104">
        <f t="shared" si="2"/>
        <v>0.05685185185185182</v>
      </c>
      <c r="G39" s="125">
        <f t="shared" si="3"/>
        <v>30.78175895765474</v>
      </c>
      <c r="I39" s="4"/>
    </row>
    <row r="40" spans="1:7" ht="15">
      <c r="A40" s="29">
        <v>38</v>
      </c>
      <c r="B40" s="115" t="s">
        <v>8</v>
      </c>
      <c r="C40" s="102">
        <v>42</v>
      </c>
      <c r="D40" s="109">
        <v>0.5526041666666667</v>
      </c>
      <c r="E40" s="109">
        <v>0.6095138888888889</v>
      </c>
      <c r="F40" s="104">
        <f t="shared" si="2"/>
        <v>0.05690972222222224</v>
      </c>
      <c r="G40" s="120">
        <f t="shared" si="3"/>
        <v>30.750457596095174</v>
      </c>
    </row>
    <row r="41" spans="1:7" ht="15">
      <c r="A41" s="29">
        <v>39</v>
      </c>
      <c r="B41" s="126" t="s">
        <v>39</v>
      </c>
      <c r="C41" s="102">
        <v>42</v>
      </c>
      <c r="D41" s="103">
        <v>0.8640046296296297</v>
      </c>
      <c r="E41" s="103">
        <v>0.92125</v>
      </c>
      <c r="F41" s="104">
        <f t="shared" si="2"/>
        <v>0.05724537037037036</v>
      </c>
      <c r="G41" s="114">
        <f t="shared" si="3"/>
        <v>30.570157703194507</v>
      </c>
    </row>
    <row r="42" spans="1:7" ht="15">
      <c r="A42" s="29">
        <v>40</v>
      </c>
      <c r="B42" s="101" t="s">
        <v>16</v>
      </c>
      <c r="C42" s="102">
        <v>42</v>
      </c>
      <c r="D42" s="103">
        <v>0.47009259259259256</v>
      </c>
      <c r="E42" s="103">
        <v>0.527349537037037</v>
      </c>
      <c r="F42" s="104">
        <f t="shared" si="2"/>
        <v>0.05725694444444446</v>
      </c>
      <c r="G42" s="114">
        <f t="shared" si="3"/>
        <v>30.563978168587013</v>
      </c>
    </row>
    <row r="43" spans="1:7" ht="15">
      <c r="A43" s="29">
        <v>41</v>
      </c>
      <c r="B43" s="108" t="s">
        <v>31</v>
      </c>
      <c r="C43" s="102">
        <v>42</v>
      </c>
      <c r="D43" s="109">
        <v>0.5522569444444444</v>
      </c>
      <c r="E43" s="109">
        <v>0.6095138888888889</v>
      </c>
      <c r="F43" s="104">
        <f t="shared" si="2"/>
        <v>0.05725694444444451</v>
      </c>
      <c r="G43" s="120">
        <f t="shared" si="3"/>
        <v>30.563978168586985</v>
      </c>
    </row>
    <row r="44" spans="1:7" ht="15">
      <c r="A44" s="29">
        <v>42</v>
      </c>
      <c r="B44" s="119" t="s">
        <v>13</v>
      </c>
      <c r="C44" s="102">
        <v>42</v>
      </c>
      <c r="D44" s="103">
        <v>0.2759259259259259</v>
      </c>
      <c r="E44" s="103">
        <v>0.3333217592592593</v>
      </c>
      <c r="F44" s="104">
        <f t="shared" si="2"/>
        <v>0.05739583333333337</v>
      </c>
      <c r="G44" s="114">
        <f t="shared" si="3"/>
        <v>30.490018148820308</v>
      </c>
    </row>
    <row r="45" spans="1:7" ht="15">
      <c r="A45" s="29">
        <v>43</v>
      </c>
      <c r="B45" s="108" t="s">
        <v>31</v>
      </c>
      <c r="C45" s="102">
        <v>42</v>
      </c>
      <c r="D45" s="104">
        <v>0.7273148148148149</v>
      </c>
      <c r="E45" s="109">
        <v>0.7847222222222222</v>
      </c>
      <c r="F45" s="104">
        <f t="shared" si="2"/>
        <v>0.05740740740740735</v>
      </c>
      <c r="G45" s="120">
        <f t="shared" si="3"/>
        <v>30.483870967741964</v>
      </c>
    </row>
    <row r="46" spans="1:7" ht="15">
      <c r="A46" s="29">
        <v>44</v>
      </c>
      <c r="B46" s="127" t="s">
        <v>41</v>
      </c>
      <c r="C46" s="102">
        <v>42</v>
      </c>
      <c r="D46" s="128">
        <v>0.5520833333333334</v>
      </c>
      <c r="E46" s="128">
        <v>0.6095138888888889</v>
      </c>
      <c r="F46" s="104">
        <f t="shared" si="2"/>
        <v>0.05743055555555554</v>
      </c>
      <c r="G46" s="114">
        <f t="shared" si="3"/>
        <v>30.471584038694086</v>
      </c>
    </row>
    <row r="47" spans="1:7" ht="15">
      <c r="A47" s="29">
        <v>45</v>
      </c>
      <c r="B47" s="112" t="s">
        <v>15</v>
      </c>
      <c r="C47" s="102">
        <v>42</v>
      </c>
      <c r="D47" s="103">
        <v>0.35618055555555556</v>
      </c>
      <c r="E47" s="103">
        <v>0.4136226851851852</v>
      </c>
      <c r="F47" s="104">
        <f t="shared" si="2"/>
        <v>0.057442129629629635</v>
      </c>
      <c r="G47" s="125">
        <f t="shared" si="3"/>
        <v>30.465444287729195</v>
      </c>
    </row>
    <row r="48" spans="1:7" ht="15">
      <c r="A48" s="29">
        <v>46</v>
      </c>
      <c r="B48" s="118" t="s">
        <v>44</v>
      </c>
      <c r="C48" s="102">
        <v>42</v>
      </c>
      <c r="D48" s="109">
        <v>0.7273148148148149</v>
      </c>
      <c r="E48" s="109">
        <v>0.7847800925925926</v>
      </c>
      <c r="F48" s="104">
        <f t="shared" si="2"/>
        <v>0.05746527777777777</v>
      </c>
      <c r="G48" s="114">
        <f t="shared" si="3"/>
        <v>30.45317220543807</v>
      </c>
    </row>
    <row r="49" spans="1:7" ht="15">
      <c r="A49" s="29">
        <v>47</v>
      </c>
      <c r="B49" s="115" t="s">
        <v>8</v>
      </c>
      <c r="C49" s="102">
        <v>42</v>
      </c>
      <c r="D49" s="109">
        <v>0.7273148148148149</v>
      </c>
      <c r="E49" s="109">
        <v>0.7847800925925926</v>
      </c>
      <c r="F49" s="104">
        <f t="shared" si="2"/>
        <v>0.05746527777777777</v>
      </c>
      <c r="G49" s="114">
        <f t="shared" si="3"/>
        <v>30.45317220543807</v>
      </c>
    </row>
    <row r="50" spans="1:7" ht="15">
      <c r="A50" s="29">
        <v>48</v>
      </c>
      <c r="B50" s="119" t="s">
        <v>13</v>
      </c>
      <c r="C50" s="102">
        <v>42</v>
      </c>
      <c r="D50" s="103">
        <v>0.7273148148148149</v>
      </c>
      <c r="E50" s="103">
        <v>0.7847800925925926</v>
      </c>
      <c r="F50" s="104">
        <f t="shared" si="2"/>
        <v>0.05746527777777777</v>
      </c>
      <c r="G50" s="114">
        <f t="shared" si="3"/>
        <v>30.45317220543807</v>
      </c>
    </row>
    <row r="51" spans="1:7" ht="15">
      <c r="A51" s="29">
        <v>49</v>
      </c>
      <c r="B51" s="119" t="s">
        <v>13</v>
      </c>
      <c r="C51" s="102">
        <v>42</v>
      </c>
      <c r="D51" s="103">
        <v>0.5263888888888889</v>
      </c>
      <c r="E51" s="103">
        <v>0.5839004629629629</v>
      </c>
      <c r="F51" s="104">
        <f t="shared" si="2"/>
        <v>0.057511574074074034</v>
      </c>
      <c r="G51" s="114">
        <f t="shared" si="3"/>
        <v>30.428657677601148</v>
      </c>
    </row>
    <row r="52" spans="1:7" ht="15">
      <c r="A52" s="29">
        <v>50</v>
      </c>
      <c r="B52" s="121" t="s">
        <v>46</v>
      </c>
      <c r="C52" s="102">
        <v>42</v>
      </c>
      <c r="D52" s="103">
        <v>0.07592592592592594</v>
      </c>
      <c r="E52" s="103">
        <v>0.1335300925925926</v>
      </c>
      <c r="F52" s="104">
        <f t="shared" si="2"/>
        <v>0.057604166666666665</v>
      </c>
      <c r="G52" s="114">
        <f t="shared" si="3"/>
        <v>30.37974683544304</v>
      </c>
    </row>
    <row r="53" spans="1:7" ht="15">
      <c r="A53" s="29">
        <v>51</v>
      </c>
      <c r="B53" s="111" t="s">
        <v>37</v>
      </c>
      <c r="C53" s="102">
        <v>42</v>
      </c>
      <c r="D53" s="103">
        <v>0.7771296296296296</v>
      </c>
      <c r="E53" s="103">
        <v>0.834861111111111</v>
      </c>
      <c r="F53" s="104">
        <f t="shared" si="2"/>
        <v>0.05773148148148144</v>
      </c>
      <c r="G53" s="114">
        <f t="shared" si="3"/>
        <v>30.312750601443486</v>
      </c>
    </row>
    <row r="54" spans="1:7" ht="15">
      <c r="A54" s="29">
        <v>52</v>
      </c>
      <c r="B54" s="118" t="s">
        <v>44</v>
      </c>
      <c r="C54" s="102">
        <v>42</v>
      </c>
      <c r="D54" s="109">
        <v>0.5263888888888889</v>
      </c>
      <c r="E54" s="109">
        <v>0.5841435185185185</v>
      </c>
      <c r="F54" s="104">
        <f t="shared" si="2"/>
        <v>0.05775462962962963</v>
      </c>
      <c r="G54" s="114">
        <f t="shared" si="3"/>
        <v>30.30060120240481</v>
      </c>
    </row>
    <row r="55" spans="1:7" ht="15">
      <c r="A55" s="29">
        <v>53</v>
      </c>
      <c r="B55" s="127" t="s">
        <v>41</v>
      </c>
      <c r="C55" s="102">
        <v>42</v>
      </c>
      <c r="D55" s="128">
        <v>0.8061342592592592</v>
      </c>
      <c r="E55" s="128">
        <v>0.8640046296296297</v>
      </c>
      <c r="F55" s="104">
        <f t="shared" si="2"/>
        <v>0.05787037037037046</v>
      </c>
      <c r="G55" s="125">
        <f t="shared" si="3"/>
        <v>30.239999999999952</v>
      </c>
    </row>
    <row r="56" spans="1:7" ht="15">
      <c r="A56" s="29">
        <v>54</v>
      </c>
      <c r="B56" s="129" t="s">
        <v>38</v>
      </c>
      <c r="C56" s="102">
        <v>42</v>
      </c>
      <c r="D56" s="103">
        <v>0.8062037037037038</v>
      </c>
      <c r="E56" s="103">
        <v>0.8641898148148148</v>
      </c>
      <c r="F56" s="104">
        <f t="shared" si="2"/>
        <v>0.05798611111111107</v>
      </c>
      <c r="G56" s="105">
        <f t="shared" si="3"/>
        <v>30.179640718562894</v>
      </c>
    </row>
    <row r="57" spans="1:7" ht="15">
      <c r="A57" s="29">
        <v>55</v>
      </c>
      <c r="B57" s="130" t="s">
        <v>52</v>
      </c>
      <c r="C57" s="102">
        <v>42</v>
      </c>
      <c r="D57" s="103">
        <v>0.47238425925925925</v>
      </c>
      <c r="E57" s="103">
        <v>0.5306018518518518</v>
      </c>
      <c r="F57" s="104">
        <f t="shared" si="2"/>
        <v>0.05821759259259257</v>
      </c>
      <c r="G57" s="105">
        <f t="shared" si="3"/>
        <v>30.059642147117305</v>
      </c>
    </row>
    <row r="58" spans="1:7" ht="15">
      <c r="A58" s="29">
        <v>56</v>
      </c>
      <c r="B58" s="130" t="s">
        <v>52</v>
      </c>
      <c r="C58" s="102">
        <v>42</v>
      </c>
      <c r="D58" s="103">
        <v>0.03153935185185185</v>
      </c>
      <c r="E58" s="103">
        <v>0.09078703703703704</v>
      </c>
      <c r="F58" s="104">
        <f t="shared" si="2"/>
        <v>0.05924768518518519</v>
      </c>
      <c r="G58" s="114">
        <f t="shared" si="3"/>
        <v>29.537018949013476</v>
      </c>
    </row>
    <row r="59" spans="1:7" ht="15">
      <c r="A59" s="29">
        <v>57</v>
      </c>
      <c r="B59" s="131" t="s">
        <v>43</v>
      </c>
      <c r="C59" s="102">
        <v>42</v>
      </c>
      <c r="D59" s="109">
        <v>0.5</v>
      </c>
      <c r="E59" s="109">
        <v>0.5593287037037037</v>
      </c>
      <c r="F59" s="104">
        <f t="shared" si="2"/>
        <v>0.05932870370370369</v>
      </c>
      <c r="G59" s="105">
        <f t="shared" si="3"/>
        <v>29.496683573936803</v>
      </c>
    </row>
    <row r="60" spans="1:7" ht="15">
      <c r="A60" s="29">
        <v>58</v>
      </c>
      <c r="B60" s="132" t="s">
        <v>30</v>
      </c>
      <c r="C60" s="102">
        <v>42</v>
      </c>
      <c r="D60" s="109">
        <v>0.5</v>
      </c>
      <c r="E60" s="109">
        <v>0.5593287037037037</v>
      </c>
      <c r="F60" s="104">
        <f t="shared" si="2"/>
        <v>0.05932870370370369</v>
      </c>
      <c r="G60" s="105">
        <f t="shared" si="3"/>
        <v>29.496683573936803</v>
      </c>
    </row>
    <row r="61" spans="1:7" ht="15">
      <c r="A61" s="29">
        <v>59</v>
      </c>
      <c r="B61" s="133" t="s">
        <v>33</v>
      </c>
      <c r="C61" s="102">
        <v>42</v>
      </c>
      <c r="D61" s="109">
        <v>0.5</v>
      </c>
      <c r="E61" s="109">
        <v>0.5593287037037037</v>
      </c>
      <c r="F61" s="104">
        <f t="shared" si="2"/>
        <v>0.05932870370370369</v>
      </c>
      <c r="G61" s="105">
        <f t="shared" si="3"/>
        <v>29.496683573936803</v>
      </c>
    </row>
    <row r="62" spans="1:7" ht="15">
      <c r="A62" s="29">
        <v>60</v>
      </c>
      <c r="B62" s="111" t="s">
        <v>37</v>
      </c>
      <c r="C62" s="102">
        <v>42</v>
      </c>
      <c r="D62" s="103">
        <v>0.5</v>
      </c>
      <c r="E62" s="103">
        <v>0.5593287037037037</v>
      </c>
      <c r="F62" s="104">
        <f t="shared" si="2"/>
        <v>0.05932870370370369</v>
      </c>
      <c r="G62" s="114">
        <f t="shared" si="3"/>
        <v>29.496683573936803</v>
      </c>
    </row>
    <row r="63" spans="1:7" ht="15">
      <c r="A63" s="29">
        <v>61</v>
      </c>
      <c r="B63" s="108" t="s">
        <v>31</v>
      </c>
      <c r="C63" s="102">
        <v>42</v>
      </c>
      <c r="D63" s="104">
        <v>0.6160532407407407</v>
      </c>
      <c r="E63" s="109">
        <v>0.6757175925925926</v>
      </c>
      <c r="F63" s="104">
        <f t="shared" si="2"/>
        <v>0.059664351851851816</v>
      </c>
      <c r="G63" s="120">
        <f t="shared" si="3"/>
        <v>29.330746847720675</v>
      </c>
    </row>
    <row r="64" spans="1:7" ht="15">
      <c r="A64" s="29">
        <v>62</v>
      </c>
      <c r="B64" s="115" t="s">
        <v>8</v>
      </c>
      <c r="C64" s="102">
        <v>42</v>
      </c>
      <c r="D64" s="109">
        <v>0.6160532407407407</v>
      </c>
      <c r="E64" s="109">
        <v>0.6757291666666667</v>
      </c>
      <c r="F64" s="104">
        <f t="shared" si="2"/>
        <v>0.059675925925925966</v>
      </c>
      <c r="G64" s="114">
        <f t="shared" si="3"/>
        <v>29.325058184639236</v>
      </c>
    </row>
    <row r="65" spans="1:7" ht="15">
      <c r="A65" s="29">
        <v>63</v>
      </c>
      <c r="B65" s="129" t="s">
        <v>38</v>
      </c>
      <c r="C65" s="102">
        <v>42</v>
      </c>
      <c r="D65" s="103">
        <v>0.5536574074074074</v>
      </c>
      <c r="E65" s="103">
        <v>0.6134375</v>
      </c>
      <c r="F65" s="104">
        <f t="shared" si="2"/>
        <v>0.05978009259259254</v>
      </c>
      <c r="G65" s="114">
        <f t="shared" si="3"/>
        <v>29.273959341723167</v>
      </c>
    </row>
    <row r="66" spans="1:7" ht="15">
      <c r="A66" s="29">
        <v>64</v>
      </c>
      <c r="B66" s="134" t="s">
        <v>50</v>
      </c>
      <c r="C66" s="102">
        <v>42</v>
      </c>
      <c r="D66" s="103">
        <v>0.4166666666666667</v>
      </c>
      <c r="E66" s="103">
        <v>0.47696759259259264</v>
      </c>
      <c r="F66" s="104">
        <f t="shared" si="2"/>
        <v>0.06030092592592595</v>
      </c>
      <c r="G66" s="105">
        <f t="shared" si="3"/>
        <v>29.021113243761985</v>
      </c>
    </row>
    <row r="67" spans="1:7" ht="15">
      <c r="A67" s="29">
        <v>65</v>
      </c>
      <c r="B67" s="135" t="s">
        <v>53</v>
      </c>
      <c r="C67" s="102">
        <v>42</v>
      </c>
      <c r="D67" s="103">
        <v>0.5306018518518518</v>
      </c>
      <c r="E67" s="103">
        <v>0.5909722222222222</v>
      </c>
      <c r="F67" s="104">
        <f aca="true" t="shared" si="4" ref="F67:F98">E67-D67</f>
        <v>0.06037037037037041</v>
      </c>
      <c r="G67" s="105">
        <f aca="true" t="shared" si="5" ref="G67:G98">C67/F67/24</f>
        <v>28.987730061349676</v>
      </c>
    </row>
    <row r="68" spans="1:7" ht="15">
      <c r="A68" s="29">
        <v>66</v>
      </c>
      <c r="B68" s="134" t="s">
        <v>50</v>
      </c>
      <c r="C68" s="102">
        <v>42</v>
      </c>
      <c r="D68" s="103">
        <v>0.9098611111111111</v>
      </c>
      <c r="E68" s="103">
        <v>0.9703703703703703</v>
      </c>
      <c r="F68" s="104">
        <f t="shared" si="4"/>
        <v>0.06050925925925921</v>
      </c>
      <c r="G68" s="114">
        <f t="shared" si="5"/>
        <v>28.92119357306812</v>
      </c>
    </row>
    <row r="69" spans="1:7" ht="15">
      <c r="A69" s="29">
        <v>67</v>
      </c>
      <c r="B69" s="131" t="s">
        <v>43</v>
      </c>
      <c r="C69" s="102">
        <v>42</v>
      </c>
      <c r="D69" s="109">
        <v>0.8194444444444445</v>
      </c>
      <c r="E69" s="109">
        <v>0.8802199074074074</v>
      </c>
      <c r="F69" s="104">
        <f t="shared" si="4"/>
        <v>0.06077546296296288</v>
      </c>
      <c r="G69" s="114">
        <f t="shared" si="5"/>
        <v>28.794515330413294</v>
      </c>
    </row>
    <row r="70" spans="1:7" ht="15">
      <c r="A70" s="29">
        <v>68</v>
      </c>
      <c r="B70" s="136" t="s">
        <v>22</v>
      </c>
      <c r="C70" s="102">
        <v>42</v>
      </c>
      <c r="D70" s="109">
        <v>0.8194444444444445</v>
      </c>
      <c r="E70" s="109">
        <v>0.8802199074074074</v>
      </c>
      <c r="F70" s="104">
        <f t="shared" si="4"/>
        <v>0.06077546296296288</v>
      </c>
      <c r="G70" s="105">
        <f t="shared" si="5"/>
        <v>28.794515330413294</v>
      </c>
    </row>
    <row r="71" spans="1:7" ht="15">
      <c r="A71" s="29">
        <v>69</v>
      </c>
      <c r="B71" s="137" t="s">
        <v>21</v>
      </c>
      <c r="C71" s="102">
        <v>42</v>
      </c>
      <c r="D71" s="109">
        <v>0.8194444444444444</v>
      </c>
      <c r="E71" s="109">
        <v>0.8802199074074074</v>
      </c>
      <c r="F71" s="104">
        <f t="shared" si="4"/>
        <v>0.06077546296296299</v>
      </c>
      <c r="G71" s="105">
        <f t="shared" si="5"/>
        <v>28.794515330413244</v>
      </c>
    </row>
    <row r="72" spans="1:7" ht="15">
      <c r="A72" s="29">
        <v>70</v>
      </c>
      <c r="B72" s="132" t="s">
        <v>30</v>
      </c>
      <c r="C72" s="102">
        <v>42</v>
      </c>
      <c r="D72" s="109">
        <v>0.8194444444444444</v>
      </c>
      <c r="E72" s="109">
        <v>0.8802199074074074</v>
      </c>
      <c r="F72" s="104">
        <f t="shared" si="4"/>
        <v>0.06077546296296299</v>
      </c>
      <c r="G72" s="114">
        <f t="shared" si="5"/>
        <v>28.794515330413244</v>
      </c>
    </row>
    <row r="73" spans="1:7" ht="15">
      <c r="A73" s="29">
        <v>71</v>
      </c>
      <c r="B73" s="133" t="s">
        <v>33</v>
      </c>
      <c r="C73" s="102">
        <v>42</v>
      </c>
      <c r="D73" s="109">
        <v>0.8194444444444444</v>
      </c>
      <c r="E73" s="109">
        <v>0.8802199074074074</v>
      </c>
      <c r="F73" s="104">
        <f t="shared" si="4"/>
        <v>0.06077546296296299</v>
      </c>
      <c r="G73" s="120">
        <f t="shared" si="5"/>
        <v>28.794515330413244</v>
      </c>
    </row>
    <row r="74" spans="1:7" ht="15">
      <c r="A74" s="29">
        <v>72</v>
      </c>
      <c r="B74" s="138" t="s">
        <v>28</v>
      </c>
      <c r="C74" s="102">
        <v>42</v>
      </c>
      <c r="D74" s="109">
        <v>0.8194444444444444</v>
      </c>
      <c r="E74" s="109">
        <v>0.8802199074074074</v>
      </c>
      <c r="F74" s="104">
        <f t="shared" si="4"/>
        <v>0.06077546296296299</v>
      </c>
      <c r="G74" s="105">
        <f t="shared" si="5"/>
        <v>28.794515330413244</v>
      </c>
    </row>
    <row r="75" spans="1:7" ht="15">
      <c r="A75" s="29">
        <v>73</v>
      </c>
      <c r="B75" s="134" t="s">
        <v>50</v>
      </c>
      <c r="C75" s="102">
        <v>42</v>
      </c>
      <c r="D75" s="103">
        <v>0.6921990740740741</v>
      </c>
      <c r="E75" s="139">
        <v>0.7531249999999999</v>
      </c>
      <c r="F75" s="104">
        <f t="shared" si="4"/>
        <v>0.06092592592592583</v>
      </c>
      <c r="G75" s="125">
        <f t="shared" si="5"/>
        <v>28.723404255319195</v>
      </c>
    </row>
    <row r="76" spans="1:7" ht="15">
      <c r="A76" s="29">
        <v>74</v>
      </c>
      <c r="B76" s="137" t="s">
        <v>21</v>
      </c>
      <c r="C76" s="102">
        <v>42</v>
      </c>
      <c r="D76" s="109">
        <v>0.5</v>
      </c>
      <c r="E76" s="109">
        <v>0.5609606481481482</v>
      </c>
      <c r="F76" s="104">
        <f t="shared" si="4"/>
        <v>0.06096064814814817</v>
      </c>
      <c r="G76" s="114">
        <f t="shared" si="5"/>
        <v>28.707043857983663</v>
      </c>
    </row>
    <row r="77" spans="1:7" ht="15">
      <c r="A77" s="29">
        <v>75</v>
      </c>
      <c r="B77" s="118" t="s">
        <v>44</v>
      </c>
      <c r="C77" s="102">
        <v>42</v>
      </c>
      <c r="D77" s="109">
        <v>0.8591435185185184</v>
      </c>
      <c r="E77" s="109">
        <v>0.9203125</v>
      </c>
      <c r="F77" s="104">
        <f t="shared" si="4"/>
        <v>0.06116898148148153</v>
      </c>
      <c r="G77" s="114">
        <f t="shared" si="5"/>
        <v>28.609271523178787</v>
      </c>
    </row>
    <row r="78" spans="1:7" ht="15">
      <c r="A78" s="29">
        <v>76</v>
      </c>
      <c r="B78" s="115" t="s">
        <v>8</v>
      </c>
      <c r="C78" s="102">
        <v>42</v>
      </c>
      <c r="D78" s="109">
        <v>0.8591435185185184</v>
      </c>
      <c r="E78" s="109">
        <v>0.9203125</v>
      </c>
      <c r="F78" s="104">
        <f t="shared" si="4"/>
        <v>0.06116898148148153</v>
      </c>
      <c r="G78" s="114">
        <f t="shared" si="5"/>
        <v>28.609271523178787</v>
      </c>
    </row>
    <row r="79" spans="1:7" ht="15">
      <c r="A79" s="29">
        <v>77</v>
      </c>
      <c r="B79" s="122" t="s">
        <v>17</v>
      </c>
      <c r="C79" s="102">
        <v>42</v>
      </c>
      <c r="D79" s="103">
        <v>0.9703703703703703</v>
      </c>
      <c r="E79" s="103">
        <v>1.0315393518518519</v>
      </c>
      <c r="F79" s="104">
        <f t="shared" si="4"/>
        <v>0.06116898148148153</v>
      </c>
      <c r="G79" s="114">
        <f t="shared" si="5"/>
        <v>28.609271523178787</v>
      </c>
    </row>
    <row r="80" spans="1:7" ht="15">
      <c r="A80" s="29">
        <v>78</v>
      </c>
      <c r="B80" s="108" t="s">
        <v>31</v>
      </c>
      <c r="C80" s="102">
        <v>42</v>
      </c>
      <c r="D80" s="104">
        <v>0.8591435185185184</v>
      </c>
      <c r="E80" s="109">
        <v>0.9203125</v>
      </c>
      <c r="F80" s="104">
        <f t="shared" si="4"/>
        <v>0.06116898148148153</v>
      </c>
      <c r="G80" s="114">
        <f t="shared" si="5"/>
        <v>28.609271523178787</v>
      </c>
    </row>
    <row r="81" spans="1:7" ht="15">
      <c r="A81" s="29">
        <v>79</v>
      </c>
      <c r="B81" s="140" t="s">
        <v>36</v>
      </c>
      <c r="C81" s="102">
        <v>42</v>
      </c>
      <c r="D81" s="103">
        <v>0.5593402777777777</v>
      </c>
      <c r="E81" s="103">
        <v>0.6205208333333333</v>
      </c>
      <c r="F81" s="104">
        <f t="shared" si="4"/>
        <v>0.06118055555555557</v>
      </c>
      <c r="G81" s="105">
        <f t="shared" si="5"/>
        <v>28.603859250851297</v>
      </c>
    </row>
    <row r="82" spans="1:7" ht="15">
      <c r="A82" s="29">
        <v>80</v>
      </c>
      <c r="B82" s="141" t="s">
        <v>34</v>
      </c>
      <c r="C82" s="102">
        <v>42</v>
      </c>
      <c r="D82" s="109">
        <v>0.5</v>
      </c>
      <c r="E82" s="109">
        <v>0.5614583333333333</v>
      </c>
      <c r="F82" s="104">
        <f t="shared" si="4"/>
        <v>0.06145833333333328</v>
      </c>
      <c r="G82" s="105">
        <f t="shared" si="5"/>
        <v>28.474576271186464</v>
      </c>
    </row>
    <row r="83" spans="1:7" ht="15">
      <c r="A83" s="29">
        <v>81</v>
      </c>
      <c r="B83" s="138" t="s">
        <v>28</v>
      </c>
      <c r="C83" s="102">
        <v>42</v>
      </c>
      <c r="D83" s="109">
        <v>0.5</v>
      </c>
      <c r="E83" s="109">
        <v>0.5614583333333333</v>
      </c>
      <c r="F83" s="104">
        <f t="shared" si="4"/>
        <v>0.06145833333333328</v>
      </c>
      <c r="G83" s="114">
        <f t="shared" si="5"/>
        <v>28.474576271186464</v>
      </c>
    </row>
    <row r="84" spans="1:7" ht="15">
      <c r="A84" s="29">
        <v>82</v>
      </c>
      <c r="B84" s="126" t="s">
        <v>39</v>
      </c>
      <c r="C84" s="102">
        <v>42</v>
      </c>
      <c r="D84" s="103">
        <v>0.6913425925925926</v>
      </c>
      <c r="E84" s="103">
        <v>0.7528125</v>
      </c>
      <c r="F84" s="104">
        <f t="shared" si="4"/>
        <v>0.06146990740740743</v>
      </c>
      <c r="G84" s="125">
        <f t="shared" si="5"/>
        <v>28.469214837130476</v>
      </c>
    </row>
    <row r="85" spans="1:7" ht="15">
      <c r="A85" s="29">
        <v>83</v>
      </c>
      <c r="B85" s="122" t="s">
        <v>17</v>
      </c>
      <c r="C85" s="102">
        <v>42</v>
      </c>
      <c r="D85" s="103">
        <v>0.656712962962963</v>
      </c>
      <c r="E85" s="139">
        <v>0.7183101851851852</v>
      </c>
      <c r="F85" s="104">
        <f t="shared" si="4"/>
        <v>0.06159722222222219</v>
      </c>
      <c r="G85" s="114">
        <f t="shared" si="5"/>
        <v>28.410372040586257</v>
      </c>
    </row>
    <row r="86" spans="1:7" ht="15">
      <c r="A86" s="29">
        <v>84</v>
      </c>
      <c r="B86" s="130" t="s">
        <v>52</v>
      </c>
      <c r="C86" s="102">
        <v>42</v>
      </c>
      <c r="D86" s="103">
        <v>0.7183101851851852</v>
      </c>
      <c r="E86" s="103">
        <v>0.7800925925925926</v>
      </c>
      <c r="F86" s="104">
        <f t="shared" si="4"/>
        <v>0.06178240740740737</v>
      </c>
      <c r="G86" s="114">
        <f t="shared" si="5"/>
        <v>28.325215436493085</v>
      </c>
    </row>
    <row r="87" spans="1:7" ht="15">
      <c r="A87" s="29">
        <v>85</v>
      </c>
      <c r="B87" s="108" t="s">
        <v>31</v>
      </c>
      <c r="C87" s="102">
        <v>42</v>
      </c>
      <c r="D87" s="104">
        <v>0.9277777777777777</v>
      </c>
      <c r="E87" s="109">
        <v>0.9897569444444444</v>
      </c>
      <c r="F87" s="104">
        <f t="shared" si="4"/>
        <v>0.061979166666666696</v>
      </c>
      <c r="G87" s="114">
        <f t="shared" si="5"/>
        <v>28.235294117647044</v>
      </c>
    </row>
    <row r="88" spans="1:7" ht="15">
      <c r="A88" s="29">
        <v>86</v>
      </c>
      <c r="B88" s="118" t="s">
        <v>44</v>
      </c>
      <c r="C88" s="102">
        <v>42</v>
      </c>
      <c r="D88" s="109">
        <v>0.9277777777777777</v>
      </c>
      <c r="E88" s="109">
        <v>0.9897685185185185</v>
      </c>
      <c r="F88" s="104">
        <f t="shared" si="4"/>
        <v>0.061990740740740846</v>
      </c>
      <c r="G88" s="114">
        <f t="shared" si="5"/>
        <v>28.230022404779636</v>
      </c>
    </row>
    <row r="89" spans="1:7" ht="15">
      <c r="A89" s="29">
        <v>87</v>
      </c>
      <c r="B89" s="106" t="s">
        <v>48</v>
      </c>
      <c r="C89" s="102">
        <v>42</v>
      </c>
      <c r="D89" s="103">
        <v>0.1337384259259259</v>
      </c>
      <c r="E89" s="103">
        <v>0.19583333333333333</v>
      </c>
      <c r="F89" s="104">
        <f t="shared" si="4"/>
        <v>0.06209490740740742</v>
      </c>
      <c r="G89" s="125">
        <f t="shared" si="5"/>
        <v>28.18266542404473</v>
      </c>
    </row>
    <row r="90" spans="1:7" ht="15">
      <c r="A90" s="29">
        <v>88</v>
      </c>
      <c r="B90" s="115" t="s">
        <v>8</v>
      </c>
      <c r="C90" s="102">
        <v>42</v>
      </c>
      <c r="D90" s="109">
        <v>0.9277777777777777</v>
      </c>
      <c r="E90" s="109">
        <v>0.9900462962962964</v>
      </c>
      <c r="F90" s="104">
        <f t="shared" si="4"/>
        <v>0.06226851851851867</v>
      </c>
      <c r="G90" s="114">
        <f t="shared" si="5"/>
        <v>28.10408921933079</v>
      </c>
    </row>
    <row r="91" spans="1:7" ht="15">
      <c r="A91" s="29">
        <v>89</v>
      </c>
      <c r="B91" s="101" t="s">
        <v>16</v>
      </c>
      <c r="C91" s="102">
        <v>42</v>
      </c>
      <c r="D91" s="103">
        <v>0.6516782407407408</v>
      </c>
      <c r="E91" s="103">
        <v>0.7139814814814814</v>
      </c>
      <c r="F91" s="104">
        <f t="shared" si="4"/>
        <v>0.06230324074074067</v>
      </c>
      <c r="G91" s="114">
        <f t="shared" si="5"/>
        <v>28.08842652795842</v>
      </c>
    </row>
    <row r="92" spans="1:7" ht="15">
      <c r="A92" s="29">
        <v>90</v>
      </c>
      <c r="B92" s="136" t="s">
        <v>22</v>
      </c>
      <c r="C92" s="102">
        <v>42</v>
      </c>
      <c r="D92" s="109">
        <v>0.8895833333333334</v>
      </c>
      <c r="E92" s="104">
        <v>0.9520833333333334</v>
      </c>
      <c r="F92" s="104">
        <f t="shared" si="4"/>
        <v>0.0625</v>
      </c>
      <c r="G92" s="114">
        <f t="shared" si="5"/>
        <v>28</v>
      </c>
    </row>
    <row r="93" spans="1:7" ht="15">
      <c r="A93" s="29">
        <v>91</v>
      </c>
      <c r="B93" s="131" t="s">
        <v>43</v>
      </c>
      <c r="C93" s="102">
        <v>42</v>
      </c>
      <c r="D93" s="104">
        <v>0.8895833333333334</v>
      </c>
      <c r="E93" s="109">
        <v>0.9521412037037037</v>
      </c>
      <c r="F93" s="104">
        <f t="shared" si="4"/>
        <v>0.0625578703703703</v>
      </c>
      <c r="G93" s="114">
        <f t="shared" si="5"/>
        <v>27.97409805735433</v>
      </c>
    </row>
    <row r="94" spans="1:7" ht="15">
      <c r="A94" s="29">
        <v>92</v>
      </c>
      <c r="B94" s="137" t="s">
        <v>21</v>
      </c>
      <c r="C94" s="102">
        <v>42</v>
      </c>
      <c r="D94" s="109">
        <v>0.8895833333333333</v>
      </c>
      <c r="E94" s="109">
        <v>0.9521412037037037</v>
      </c>
      <c r="F94" s="104">
        <f t="shared" si="4"/>
        <v>0.06255787037037042</v>
      </c>
      <c r="G94" s="120">
        <f t="shared" si="5"/>
        <v>27.974098057354283</v>
      </c>
    </row>
    <row r="95" spans="1:7" ht="15">
      <c r="A95" s="29">
        <v>93</v>
      </c>
      <c r="B95" s="121" t="s">
        <v>46</v>
      </c>
      <c r="C95" s="102">
        <v>42</v>
      </c>
      <c r="D95" s="103">
        <v>0.8368055555555555</v>
      </c>
      <c r="E95" s="103">
        <v>0.8999768518518518</v>
      </c>
      <c r="F95" s="104">
        <f t="shared" si="4"/>
        <v>0.06317129629629636</v>
      </c>
      <c r="G95" s="114">
        <f t="shared" si="5"/>
        <v>27.70245511176252</v>
      </c>
    </row>
    <row r="96" spans="1:7" ht="15">
      <c r="A96" s="29">
        <v>94</v>
      </c>
      <c r="B96" s="123" t="s">
        <v>10</v>
      </c>
      <c r="C96" s="102">
        <v>42</v>
      </c>
      <c r="D96" s="103">
        <v>0.473599537037037</v>
      </c>
      <c r="E96" s="103">
        <v>0.5368402777777778</v>
      </c>
      <c r="F96" s="104">
        <f t="shared" si="4"/>
        <v>0.06324074074074076</v>
      </c>
      <c r="G96" s="114">
        <f t="shared" si="5"/>
        <v>27.67203513909223</v>
      </c>
    </row>
    <row r="97" spans="1:7" ht="15">
      <c r="A97" s="29">
        <v>95</v>
      </c>
      <c r="B97" s="111" t="s">
        <v>32</v>
      </c>
      <c r="C97" s="102">
        <v>42</v>
      </c>
      <c r="D97" s="104">
        <v>0.7645833333333334</v>
      </c>
      <c r="E97" s="109">
        <v>0.8280092592592593</v>
      </c>
      <c r="F97" s="104">
        <f t="shared" si="4"/>
        <v>0.06342592592592589</v>
      </c>
      <c r="G97" s="120">
        <f t="shared" si="5"/>
        <v>27.59124087591243</v>
      </c>
    </row>
    <row r="98" spans="1:7" ht="15">
      <c r="A98" s="29">
        <v>96</v>
      </c>
      <c r="B98" s="115" t="s">
        <v>8</v>
      </c>
      <c r="C98" s="102">
        <v>42</v>
      </c>
      <c r="D98" s="109">
        <v>0.7903935185185186</v>
      </c>
      <c r="E98" s="109">
        <v>0.8540740740740741</v>
      </c>
      <c r="F98" s="104">
        <f t="shared" si="4"/>
        <v>0.06368055555555552</v>
      </c>
      <c r="G98" s="114">
        <f t="shared" si="5"/>
        <v>27.48091603053437</v>
      </c>
    </row>
    <row r="99" spans="1:7" ht="15">
      <c r="A99" s="29">
        <v>97</v>
      </c>
      <c r="B99" s="131" t="s">
        <v>43</v>
      </c>
      <c r="C99" s="102">
        <v>42</v>
      </c>
      <c r="D99" s="109">
        <v>0.5694444444444444</v>
      </c>
      <c r="E99" s="109">
        <v>0.6332175925925926</v>
      </c>
      <c r="F99" s="104">
        <f aca="true" t="shared" si="6" ref="F99:F130">E99-D99</f>
        <v>0.06377314814814816</v>
      </c>
      <c r="G99" s="114">
        <f aca="true" t="shared" si="7" ref="G99:G130">C99/F99/24</f>
        <v>27.44101633393829</v>
      </c>
    </row>
    <row r="100" spans="1:7" ht="15">
      <c r="A100" s="29">
        <v>98</v>
      </c>
      <c r="B100" s="137" t="s">
        <v>21</v>
      </c>
      <c r="C100" s="102">
        <v>42</v>
      </c>
      <c r="D100" s="109">
        <v>0.5694444444444444</v>
      </c>
      <c r="E100" s="109">
        <v>0.6332175925925926</v>
      </c>
      <c r="F100" s="104">
        <f t="shared" si="6"/>
        <v>0.06377314814814816</v>
      </c>
      <c r="G100" s="120">
        <f t="shared" si="7"/>
        <v>27.44101633393829</v>
      </c>
    </row>
    <row r="101" spans="1:7" ht="15">
      <c r="A101" s="29">
        <v>99</v>
      </c>
      <c r="B101" s="132" t="s">
        <v>30</v>
      </c>
      <c r="C101" s="102">
        <v>42</v>
      </c>
      <c r="D101" s="109">
        <v>0.5694444444444444</v>
      </c>
      <c r="E101" s="109">
        <v>0.6332175925925926</v>
      </c>
      <c r="F101" s="104">
        <f t="shared" si="6"/>
        <v>0.06377314814814816</v>
      </c>
      <c r="G101" s="120">
        <f t="shared" si="7"/>
        <v>27.44101633393829</v>
      </c>
    </row>
    <row r="102" spans="1:7" ht="15">
      <c r="A102" s="29">
        <v>100</v>
      </c>
      <c r="B102" s="133" t="s">
        <v>33</v>
      </c>
      <c r="C102" s="102">
        <v>42</v>
      </c>
      <c r="D102" s="109">
        <v>0.5694444444444444</v>
      </c>
      <c r="E102" s="109">
        <v>0.6332175925925926</v>
      </c>
      <c r="F102" s="104">
        <f t="shared" si="6"/>
        <v>0.06377314814814816</v>
      </c>
      <c r="G102" s="120">
        <f t="shared" si="7"/>
        <v>27.44101633393829</v>
      </c>
    </row>
    <row r="103" spans="1:7" ht="15">
      <c r="A103" s="29">
        <v>101</v>
      </c>
      <c r="B103" s="118" t="s">
        <v>44</v>
      </c>
      <c r="C103" s="102">
        <v>42</v>
      </c>
      <c r="D103" s="109">
        <v>0.7902777777777777</v>
      </c>
      <c r="E103" s="109">
        <v>0.8540740740740741</v>
      </c>
      <c r="F103" s="104">
        <f t="shared" si="6"/>
        <v>0.06379629629629635</v>
      </c>
      <c r="G103" s="114">
        <f t="shared" si="7"/>
        <v>27.43105950653118</v>
      </c>
    </row>
    <row r="104" spans="1:7" ht="15">
      <c r="A104" s="29">
        <v>102</v>
      </c>
      <c r="B104" s="108" t="s">
        <v>31</v>
      </c>
      <c r="C104" s="102">
        <v>42</v>
      </c>
      <c r="D104" s="104">
        <v>0.7902777777777777</v>
      </c>
      <c r="E104" s="109">
        <v>0.8540740740740741</v>
      </c>
      <c r="F104" s="104">
        <f t="shared" si="6"/>
        <v>0.06379629629629635</v>
      </c>
      <c r="G104" s="125">
        <f t="shared" si="7"/>
        <v>27.43105950653118</v>
      </c>
    </row>
    <row r="105" spans="1:7" ht="15">
      <c r="A105" s="29">
        <v>103</v>
      </c>
      <c r="B105" s="121" t="s">
        <v>46</v>
      </c>
      <c r="C105" s="102">
        <v>42</v>
      </c>
      <c r="D105" s="103">
        <v>0.6355324074074075</v>
      </c>
      <c r="E105" s="103">
        <v>0.6994212962962963</v>
      </c>
      <c r="F105" s="104">
        <f t="shared" si="6"/>
        <v>0.06388888888888888</v>
      </c>
      <c r="G105" s="114">
        <f t="shared" si="7"/>
        <v>27.39130434782609</v>
      </c>
    </row>
    <row r="106" spans="1:7" ht="15">
      <c r="A106" s="29">
        <v>104</v>
      </c>
      <c r="B106" s="123" t="s">
        <v>10</v>
      </c>
      <c r="C106" s="102">
        <v>42</v>
      </c>
      <c r="D106" s="103">
        <v>0.6159722222222223</v>
      </c>
      <c r="E106" s="103">
        <v>0.6798842592592593</v>
      </c>
      <c r="F106" s="104">
        <f t="shared" si="6"/>
        <v>0.06391203703703707</v>
      </c>
      <c r="G106" s="114">
        <f t="shared" si="7"/>
        <v>27.381383556682348</v>
      </c>
    </row>
    <row r="107" spans="1:7" ht="15">
      <c r="A107" s="29">
        <v>105</v>
      </c>
      <c r="B107" s="121" t="s">
        <v>46</v>
      </c>
      <c r="C107" s="102">
        <v>42</v>
      </c>
      <c r="D107" s="103">
        <v>0.5437847222222222</v>
      </c>
      <c r="E107" s="103">
        <v>0.6079861111111111</v>
      </c>
      <c r="F107" s="104">
        <f t="shared" si="6"/>
        <v>0.06420138888888893</v>
      </c>
      <c r="G107" s="114">
        <f t="shared" si="7"/>
        <v>27.25797728501891</v>
      </c>
    </row>
    <row r="108" spans="1:7" ht="15">
      <c r="A108" s="29">
        <v>106</v>
      </c>
      <c r="B108" s="101" t="s">
        <v>16</v>
      </c>
      <c r="C108" s="102">
        <v>42</v>
      </c>
      <c r="D108" s="103">
        <v>0.5338888888888889</v>
      </c>
      <c r="E108" s="103">
        <v>0.5981944444444445</v>
      </c>
      <c r="F108" s="104">
        <f t="shared" si="6"/>
        <v>0.06430555555555562</v>
      </c>
      <c r="G108" s="125">
        <f t="shared" si="7"/>
        <v>27.21382289416844</v>
      </c>
    </row>
    <row r="109" spans="1:7" ht="15">
      <c r="A109" s="29">
        <v>107</v>
      </c>
      <c r="B109" s="121" t="s">
        <v>46</v>
      </c>
      <c r="C109" s="102">
        <v>42</v>
      </c>
      <c r="D109" s="103">
        <v>0.9243055555555556</v>
      </c>
      <c r="E109" s="103">
        <v>0.9889583333333333</v>
      </c>
      <c r="F109" s="104">
        <f t="shared" si="6"/>
        <v>0.06465277777777767</v>
      </c>
      <c r="G109" s="114">
        <f t="shared" si="7"/>
        <v>27.067669172932373</v>
      </c>
    </row>
    <row r="110" spans="1:7" ht="15">
      <c r="A110" s="29">
        <v>108</v>
      </c>
      <c r="B110" s="119" t="s">
        <v>13</v>
      </c>
      <c r="C110" s="102">
        <v>42</v>
      </c>
      <c r="D110" s="103">
        <v>0.016087962962962964</v>
      </c>
      <c r="E110" s="103">
        <v>0.08082175925925926</v>
      </c>
      <c r="F110" s="104">
        <f t="shared" si="6"/>
        <v>0.0647337962962963</v>
      </c>
      <c r="G110" s="114">
        <f t="shared" si="7"/>
        <v>27.03379224030037</v>
      </c>
    </row>
    <row r="111" spans="1:7" ht="15">
      <c r="A111" s="29">
        <v>109</v>
      </c>
      <c r="B111" s="118" t="s">
        <v>44</v>
      </c>
      <c r="C111" s="102">
        <v>42</v>
      </c>
      <c r="D111" s="109">
        <v>0.16319444444444445</v>
      </c>
      <c r="E111" s="109">
        <v>0.22837962962962963</v>
      </c>
      <c r="F111" s="104">
        <f t="shared" si="6"/>
        <v>0.06518518518518518</v>
      </c>
      <c r="G111" s="114">
        <f t="shared" si="7"/>
        <v>26.84659090909091</v>
      </c>
    </row>
    <row r="112" spans="1:7" ht="15">
      <c r="A112" s="29">
        <v>110</v>
      </c>
      <c r="B112" s="115" t="s">
        <v>8</v>
      </c>
      <c r="C112" s="102">
        <v>42</v>
      </c>
      <c r="D112" s="109">
        <v>0.16319444444444445</v>
      </c>
      <c r="E112" s="109">
        <v>0.22837962962962963</v>
      </c>
      <c r="F112" s="104">
        <f t="shared" si="6"/>
        <v>0.06518518518518518</v>
      </c>
      <c r="G112" s="114">
        <f t="shared" si="7"/>
        <v>26.84659090909091</v>
      </c>
    </row>
    <row r="113" spans="1:7" ht="15">
      <c r="A113" s="29">
        <v>111</v>
      </c>
      <c r="B113" s="135" t="s">
        <v>53</v>
      </c>
      <c r="C113" s="102">
        <v>42</v>
      </c>
      <c r="D113" s="103">
        <v>0.5913425925925926</v>
      </c>
      <c r="E113" s="103">
        <v>0.656712962962963</v>
      </c>
      <c r="F113" s="104">
        <f t="shared" si="6"/>
        <v>0.06537037037037041</v>
      </c>
      <c r="G113" s="114">
        <f t="shared" si="7"/>
        <v>26.770538243626046</v>
      </c>
    </row>
    <row r="114" spans="1:7" ht="15">
      <c r="A114" s="29">
        <v>112</v>
      </c>
      <c r="B114" s="119" t="s">
        <v>13</v>
      </c>
      <c r="C114" s="102">
        <v>42</v>
      </c>
      <c r="D114" s="103">
        <v>0.3422222222222222</v>
      </c>
      <c r="E114" s="103">
        <v>0.40761574074074075</v>
      </c>
      <c r="F114" s="104">
        <f t="shared" si="6"/>
        <v>0.06539351851851855</v>
      </c>
      <c r="G114" s="125">
        <f t="shared" si="7"/>
        <v>26.761061946902643</v>
      </c>
    </row>
    <row r="115" spans="1:7" ht="15">
      <c r="A115" s="29">
        <v>113</v>
      </c>
      <c r="B115" s="118" t="s">
        <v>44</v>
      </c>
      <c r="C115" s="102">
        <v>42</v>
      </c>
      <c r="D115" s="109">
        <v>0.01539351851851852</v>
      </c>
      <c r="E115" s="109">
        <v>0.08085648148148149</v>
      </c>
      <c r="F115" s="104">
        <f t="shared" si="6"/>
        <v>0.06546296296296297</v>
      </c>
      <c r="G115" s="114">
        <f t="shared" si="7"/>
        <v>26.732673267326728</v>
      </c>
    </row>
    <row r="116" spans="1:7" ht="15">
      <c r="A116" s="29">
        <v>114</v>
      </c>
      <c r="B116" s="137" t="s">
        <v>21</v>
      </c>
      <c r="C116" s="102">
        <v>42</v>
      </c>
      <c r="D116" s="109">
        <v>0.7402777777777778</v>
      </c>
      <c r="E116" s="109">
        <v>0.805787037037037</v>
      </c>
      <c r="F116" s="104">
        <f t="shared" si="6"/>
        <v>0.06550925925925921</v>
      </c>
      <c r="G116" s="120">
        <f t="shared" si="7"/>
        <v>26.713780918727934</v>
      </c>
    </row>
    <row r="117" spans="1:7" ht="15">
      <c r="A117" s="29">
        <v>115</v>
      </c>
      <c r="B117" s="132" t="s">
        <v>30</v>
      </c>
      <c r="C117" s="102">
        <v>42</v>
      </c>
      <c r="D117" s="109">
        <v>0.7402777777777778</v>
      </c>
      <c r="E117" s="109">
        <v>0.805787037037037</v>
      </c>
      <c r="F117" s="104">
        <f t="shared" si="6"/>
        <v>0.06550925925925921</v>
      </c>
      <c r="G117" s="120">
        <f t="shared" si="7"/>
        <v>26.713780918727934</v>
      </c>
    </row>
    <row r="118" spans="1:7" ht="15">
      <c r="A118" s="29">
        <v>116</v>
      </c>
      <c r="B118" s="133" t="s">
        <v>33</v>
      </c>
      <c r="C118" s="102">
        <v>42</v>
      </c>
      <c r="D118" s="109">
        <v>0.7402777777777778</v>
      </c>
      <c r="E118" s="109">
        <v>0.805787037037037</v>
      </c>
      <c r="F118" s="104">
        <f t="shared" si="6"/>
        <v>0.06550925925925921</v>
      </c>
      <c r="G118" s="120">
        <f t="shared" si="7"/>
        <v>26.713780918727934</v>
      </c>
    </row>
    <row r="119" spans="1:7" ht="15">
      <c r="A119" s="29">
        <v>117</v>
      </c>
      <c r="B119" s="138" t="s">
        <v>28</v>
      </c>
      <c r="C119" s="102">
        <v>42</v>
      </c>
      <c r="D119" s="109">
        <v>0.7402777777777778</v>
      </c>
      <c r="E119" s="109">
        <v>0.805787037037037</v>
      </c>
      <c r="F119" s="104">
        <f t="shared" si="6"/>
        <v>0.06550925925925921</v>
      </c>
      <c r="G119" s="120">
        <f t="shared" si="7"/>
        <v>26.713780918727934</v>
      </c>
    </row>
    <row r="120" spans="1:7" ht="15">
      <c r="A120" s="29">
        <v>118</v>
      </c>
      <c r="B120" s="115" t="s">
        <v>8</v>
      </c>
      <c r="C120" s="102">
        <v>42</v>
      </c>
      <c r="D120" s="109">
        <v>0.01539351851851852</v>
      </c>
      <c r="E120" s="109">
        <v>0.08090277777777778</v>
      </c>
      <c r="F120" s="104">
        <f t="shared" si="6"/>
        <v>0.06550925925925927</v>
      </c>
      <c r="G120" s="114">
        <f t="shared" si="7"/>
        <v>26.71378091872791</v>
      </c>
    </row>
    <row r="121" spans="1:7" ht="15">
      <c r="A121" s="29">
        <v>119</v>
      </c>
      <c r="B121" s="131" t="s">
        <v>43</v>
      </c>
      <c r="C121" s="102">
        <v>42</v>
      </c>
      <c r="D121" s="109">
        <v>0.7402777777777777</v>
      </c>
      <c r="E121" s="109">
        <v>0.805787037037037</v>
      </c>
      <c r="F121" s="104">
        <f t="shared" si="6"/>
        <v>0.06550925925925932</v>
      </c>
      <c r="G121" s="114">
        <f t="shared" si="7"/>
        <v>26.71378091872789</v>
      </c>
    </row>
    <row r="122" spans="1:7" ht="15">
      <c r="A122" s="29">
        <v>120</v>
      </c>
      <c r="B122" s="118" t="s">
        <v>44</v>
      </c>
      <c r="C122" s="102">
        <v>42</v>
      </c>
      <c r="D122" s="109">
        <v>0.3291087962962963</v>
      </c>
      <c r="E122" s="109">
        <v>0.3948148148148148</v>
      </c>
      <c r="F122" s="104">
        <f t="shared" si="6"/>
        <v>0.06570601851851848</v>
      </c>
      <c r="G122" s="114">
        <f t="shared" si="7"/>
        <v>26.633785450061666</v>
      </c>
    </row>
    <row r="123" spans="1:7" ht="15">
      <c r="A123" s="29">
        <v>121</v>
      </c>
      <c r="B123" s="115" t="s">
        <v>8</v>
      </c>
      <c r="C123" s="102">
        <v>42</v>
      </c>
      <c r="D123" s="109">
        <v>0.3291087962962963</v>
      </c>
      <c r="E123" s="109">
        <v>0.3948148148148148</v>
      </c>
      <c r="F123" s="104">
        <f t="shared" si="6"/>
        <v>0.06570601851851848</v>
      </c>
      <c r="G123" s="114">
        <f t="shared" si="7"/>
        <v>26.633785450061666</v>
      </c>
    </row>
    <row r="124" spans="1:7" ht="15">
      <c r="A124" s="29">
        <v>122</v>
      </c>
      <c r="B124" s="142" t="s">
        <v>11</v>
      </c>
      <c r="C124" s="102">
        <v>42</v>
      </c>
      <c r="D124" s="103">
        <v>0.3291087962962963</v>
      </c>
      <c r="E124" s="103">
        <v>0.39493055555555556</v>
      </c>
      <c r="F124" s="104">
        <f t="shared" si="6"/>
        <v>0.06582175925925926</v>
      </c>
      <c r="G124" s="105">
        <f t="shared" si="7"/>
        <v>26.586952699138383</v>
      </c>
    </row>
    <row r="125" spans="1:7" ht="15">
      <c r="A125" s="29">
        <v>123</v>
      </c>
      <c r="B125" s="118" t="s">
        <v>44</v>
      </c>
      <c r="C125" s="102">
        <v>42</v>
      </c>
      <c r="D125" s="109">
        <v>0.24079861111111112</v>
      </c>
      <c r="E125" s="109">
        <v>0.3068865740740741</v>
      </c>
      <c r="F125" s="104">
        <f t="shared" si="6"/>
        <v>0.06608796296296299</v>
      </c>
      <c r="G125" s="114">
        <f t="shared" si="7"/>
        <v>26.47985989492118</v>
      </c>
    </row>
    <row r="126" spans="1:7" ht="15">
      <c r="A126" s="29">
        <v>124</v>
      </c>
      <c r="B126" s="115" t="s">
        <v>8</v>
      </c>
      <c r="C126" s="102">
        <v>42</v>
      </c>
      <c r="D126" s="109">
        <v>0.24079861111111112</v>
      </c>
      <c r="E126" s="109">
        <v>0.3069444444444444</v>
      </c>
      <c r="F126" s="104">
        <f t="shared" si="6"/>
        <v>0.06614583333333329</v>
      </c>
      <c r="G126" s="114">
        <f t="shared" si="7"/>
        <v>26.45669291338584</v>
      </c>
    </row>
    <row r="127" spans="1:7" ht="15">
      <c r="A127" s="29">
        <v>125</v>
      </c>
      <c r="B127" s="135" t="s">
        <v>53</v>
      </c>
      <c r="C127" s="102">
        <v>42</v>
      </c>
      <c r="D127" s="103">
        <v>0.7800925925925926</v>
      </c>
      <c r="E127" s="103">
        <v>0.8465277777777778</v>
      </c>
      <c r="F127" s="104">
        <f t="shared" si="6"/>
        <v>0.06643518518518521</v>
      </c>
      <c r="G127" s="114">
        <f t="shared" si="7"/>
        <v>26.341463414634138</v>
      </c>
    </row>
    <row r="128" spans="1:7" ht="15">
      <c r="A128" s="29">
        <v>126</v>
      </c>
      <c r="B128" s="135" t="s">
        <v>53</v>
      </c>
      <c r="C128" s="102">
        <v>42</v>
      </c>
      <c r="D128" s="103">
        <v>0.9017824074074073</v>
      </c>
      <c r="E128" s="103">
        <v>0.968287037037037</v>
      </c>
      <c r="F128" s="104">
        <f t="shared" si="6"/>
        <v>0.06650462962962966</v>
      </c>
      <c r="G128" s="114">
        <f t="shared" si="7"/>
        <v>26.31395753567698</v>
      </c>
    </row>
    <row r="129" spans="1:7" ht="15">
      <c r="A129" s="29">
        <v>127</v>
      </c>
      <c r="B129" s="122" t="s">
        <v>17</v>
      </c>
      <c r="C129" s="102">
        <v>42</v>
      </c>
      <c r="D129" s="103">
        <v>0.16319444444444445</v>
      </c>
      <c r="E129" s="103">
        <v>0.2298611111111111</v>
      </c>
      <c r="F129" s="104">
        <f t="shared" si="6"/>
        <v>0.06666666666666665</v>
      </c>
      <c r="G129" s="125">
        <f t="shared" si="7"/>
        <v>26.250000000000004</v>
      </c>
    </row>
    <row r="130" spans="1:7" ht="15">
      <c r="A130" s="29">
        <v>128</v>
      </c>
      <c r="B130" s="140" t="s">
        <v>36</v>
      </c>
      <c r="C130" s="102">
        <v>42</v>
      </c>
      <c r="D130" s="103">
        <v>0.8400115740740741</v>
      </c>
      <c r="E130" s="103">
        <v>0.9071296296296296</v>
      </c>
      <c r="F130" s="104">
        <f t="shared" si="6"/>
        <v>0.0671180555555555</v>
      </c>
      <c r="G130" s="114">
        <f t="shared" si="7"/>
        <v>26.07346094154167</v>
      </c>
    </row>
    <row r="131" spans="1:7" ht="15">
      <c r="A131" s="29">
        <v>129</v>
      </c>
      <c r="B131" s="140" t="s">
        <v>36</v>
      </c>
      <c r="C131" s="102">
        <v>42</v>
      </c>
      <c r="D131" s="103">
        <v>0.7094212962962962</v>
      </c>
      <c r="E131" s="103">
        <v>0.7770486111111111</v>
      </c>
      <c r="F131" s="104">
        <f aca="true" t="shared" si="8" ref="F131:F162">E131-D131</f>
        <v>0.06762731481481488</v>
      </c>
      <c r="G131" s="125">
        <f aca="true" t="shared" si="9" ref="G131:G162">C131/F131/24</f>
        <v>25.877117918877264</v>
      </c>
    </row>
    <row r="132" spans="1:7" ht="15">
      <c r="A132" s="29">
        <v>130</v>
      </c>
      <c r="B132" s="121" t="s">
        <v>46</v>
      </c>
      <c r="C132" s="102">
        <v>42</v>
      </c>
      <c r="D132" s="103">
        <v>0.1798611111111111</v>
      </c>
      <c r="E132" s="103">
        <v>0.24774305555555554</v>
      </c>
      <c r="F132" s="104">
        <f t="shared" si="8"/>
        <v>0.06788194444444443</v>
      </c>
      <c r="G132" s="114">
        <f t="shared" si="9"/>
        <v>25.780051150895147</v>
      </c>
    </row>
    <row r="133" spans="1:7" ht="15">
      <c r="A133" s="29">
        <v>131</v>
      </c>
      <c r="B133" s="130" t="s">
        <v>52</v>
      </c>
      <c r="C133" s="102">
        <v>42</v>
      </c>
      <c r="D133" s="103">
        <v>0.25266203703703705</v>
      </c>
      <c r="E133" s="103">
        <v>0.32060185185185186</v>
      </c>
      <c r="F133" s="104">
        <f t="shared" si="8"/>
        <v>0.06793981481481481</v>
      </c>
      <c r="G133" s="125">
        <f t="shared" si="9"/>
        <v>25.75809199318569</v>
      </c>
    </row>
    <row r="134" spans="1:7" ht="15">
      <c r="A134" s="29">
        <v>132</v>
      </c>
      <c r="B134" s="142" t="s">
        <v>11</v>
      </c>
      <c r="C134" s="102">
        <v>42</v>
      </c>
      <c r="D134" s="103">
        <v>0.4166666666666667</v>
      </c>
      <c r="E134" s="103">
        <v>0.4850231481481482</v>
      </c>
      <c r="F134" s="104">
        <f t="shared" si="8"/>
        <v>0.06835648148148149</v>
      </c>
      <c r="G134" s="114">
        <f t="shared" si="9"/>
        <v>25.601083643752116</v>
      </c>
    </row>
    <row r="135" spans="1:7" ht="15">
      <c r="A135" s="29">
        <v>133</v>
      </c>
      <c r="B135" s="131" t="s">
        <v>43</v>
      </c>
      <c r="C135" s="102">
        <v>42</v>
      </c>
      <c r="D135" s="109">
        <v>0.651712962962963</v>
      </c>
      <c r="E135" s="109">
        <v>0.7200925925925926</v>
      </c>
      <c r="F135" s="104">
        <f t="shared" si="8"/>
        <v>0.06837962962962962</v>
      </c>
      <c r="G135" s="125">
        <f t="shared" si="9"/>
        <v>25.592417061611375</v>
      </c>
    </row>
    <row r="136" spans="1:7" ht="15">
      <c r="A136" s="29">
        <v>134</v>
      </c>
      <c r="B136" s="137" t="s">
        <v>21</v>
      </c>
      <c r="C136" s="102">
        <v>42</v>
      </c>
      <c r="D136" s="109">
        <v>0.651712962962963</v>
      </c>
      <c r="E136" s="109">
        <v>0.7200925925925926</v>
      </c>
      <c r="F136" s="104">
        <f t="shared" si="8"/>
        <v>0.06837962962962962</v>
      </c>
      <c r="G136" s="125">
        <f t="shared" si="9"/>
        <v>25.592417061611375</v>
      </c>
    </row>
    <row r="137" spans="1:7" ht="15">
      <c r="A137" s="29">
        <v>135</v>
      </c>
      <c r="B137" s="132" t="s">
        <v>30</v>
      </c>
      <c r="C137" s="102">
        <v>42</v>
      </c>
      <c r="D137" s="109">
        <v>0.651712962962963</v>
      </c>
      <c r="E137" s="109">
        <v>0.7200925925925926</v>
      </c>
      <c r="F137" s="104">
        <f t="shared" si="8"/>
        <v>0.06837962962962962</v>
      </c>
      <c r="G137" s="114">
        <f t="shared" si="9"/>
        <v>25.592417061611375</v>
      </c>
    </row>
    <row r="138" spans="1:7" ht="15">
      <c r="A138" s="29">
        <v>136</v>
      </c>
      <c r="B138" s="142" t="s">
        <v>11</v>
      </c>
      <c r="C138" s="102">
        <v>42</v>
      </c>
      <c r="D138" s="103">
        <v>0.2386574074074074</v>
      </c>
      <c r="E138" s="103">
        <v>0.30711805555555555</v>
      </c>
      <c r="F138" s="104">
        <f t="shared" si="8"/>
        <v>0.06846064814814815</v>
      </c>
      <c r="G138" s="114">
        <f t="shared" si="9"/>
        <v>25.562130177514792</v>
      </c>
    </row>
    <row r="139" spans="1:7" ht="15">
      <c r="A139" s="29">
        <v>137</v>
      </c>
      <c r="B139" s="118" t="s">
        <v>44</v>
      </c>
      <c r="C139" s="102">
        <v>42</v>
      </c>
      <c r="D139" s="109">
        <v>0.08859953703703705</v>
      </c>
      <c r="E139" s="109">
        <v>0.15712962962962962</v>
      </c>
      <c r="F139" s="104">
        <f t="shared" si="8"/>
        <v>0.06853009259259257</v>
      </c>
      <c r="G139" s="125">
        <f t="shared" si="9"/>
        <v>25.53622698868435</v>
      </c>
    </row>
    <row r="140" spans="1:7" ht="15">
      <c r="A140" s="29">
        <v>138</v>
      </c>
      <c r="B140" s="115" t="s">
        <v>8</v>
      </c>
      <c r="C140" s="102">
        <v>42</v>
      </c>
      <c r="D140" s="109">
        <v>0.08859953703703705</v>
      </c>
      <c r="E140" s="109">
        <v>0.15712962962962962</v>
      </c>
      <c r="F140" s="104">
        <f t="shared" si="8"/>
        <v>0.06853009259259257</v>
      </c>
      <c r="G140" s="125">
        <f t="shared" si="9"/>
        <v>25.53622698868435</v>
      </c>
    </row>
    <row r="141" spans="1:7" ht="15">
      <c r="A141" s="29">
        <v>139</v>
      </c>
      <c r="B141" s="141" t="s">
        <v>34</v>
      </c>
      <c r="C141" s="102">
        <v>42</v>
      </c>
      <c r="D141" s="104">
        <v>0.8627893518518519</v>
      </c>
      <c r="E141" s="109">
        <v>0.9318287037037036</v>
      </c>
      <c r="F141" s="104">
        <f t="shared" si="8"/>
        <v>0.06903935185185173</v>
      </c>
      <c r="G141" s="114">
        <f t="shared" si="9"/>
        <v>25.347862531433407</v>
      </c>
    </row>
    <row r="142" spans="1:7" ht="15">
      <c r="A142" s="29">
        <v>140</v>
      </c>
      <c r="B142" s="123" t="s">
        <v>10</v>
      </c>
      <c r="C142" s="102">
        <v>42</v>
      </c>
      <c r="D142" s="103">
        <v>0.6925231481481481</v>
      </c>
      <c r="E142" s="103">
        <v>0.7616898148148148</v>
      </c>
      <c r="F142" s="104">
        <f t="shared" si="8"/>
        <v>0.06916666666666671</v>
      </c>
      <c r="G142" s="114">
        <f t="shared" si="9"/>
        <v>25.301204819277093</v>
      </c>
    </row>
    <row r="143" spans="1:7" ht="15">
      <c r="A143" s="29">
        <v>141</v>
      </c>
      <c r="B143" s="117" t="s">
        <v>27</v>
      </c>
      <c r="C143" s="102">
        <v>42</v>
      </c>
      <c r="D143" s="103">
        <v>0.8641898148148148</v>
      </c>
      <c r="E143" s="103">
        <v>0.9334953703703704</v>
      </c>
      <c r="F143" s="104">
        <f t="shared" si="8"/>
        <v>0.06930555555555562</v>
      </c>
      <c r="G143" s="114">
        <f t="shared" si="9"/>
        <v>25.250501002003986</v>
      </c>
    </row>
    <row r="144" spans="1:7" ht="15">
      <c r="A144" s="29">
        <v>142</v>
      </c>
      <c r="B144" s="121" t="s">
        <v>46</v>
      </c>
      <c r="C144" s="102">
        <v>42</v>
      </c>
      <c r="D144" s="103">
        <v>0.32407407407407407</v>
      </c>
      <c r="E144" s="103">
        <v>0.3938657407407407</v>
      </c>
      <c r="F144" s="104">
        <f t="shared" si="8"/>
        <v>0.06979166666666664</v>
      </c>
      <c r="G144" s="125">
        <f t="shared" si="9"/>
        <v>25.07462686567165</v>
      </c>
    </row>
    <row r="145" spans="1:7" ht="15">
      <c r="A145" s="29">
        <v>143</v>
      </c>
      <c r="B145" s="142" t="s">
        <v>11</v>
      </c>
      <c r="C145" s="102">
        <v>42</v>
      </c>
      <c r="D145" s="103">
        <v>0.5056712962962963</v>
      </c>
      <c r="E145" s="103">
        <v>0.5764236111111111</v>
      </c>
      <c r="F145" s="104">
        <f t="shared" si="8"/>
        <v>0.07075231481481481</v>
      </c>
      <c r="G145" s="114">
        <f t="shared" si="9"/>
        <v>24.7341730737772</v>
      </c>
    </row>
    <row r="146" spans="1:7" ht="15">
      <c r="A146" s="29">
        <v>144</v>
      </c>
      <c r="B146" s="123" t="s">
        <v>10</v>
      </c>
      <c r="C146" s="102">
        <v>42</v>
      </c>
      <c r="D146" s="103">
        <v>0.8547569444444445</v>
      </c>
      <c r="E146" s="103">
        <v>0.9255555555555556</v>
      </c>
      <c r="F146" s="104">
        <f t="shared" si="8"/>
        <v>0.07079861111111108</v>
      </c>
      <c r="G146" s="114">
        <f t="shared" si="9"/>
        <v>24.717999019127035</v>
      </c>
    </row>
    <row r="147" spans="1:7" ht="15">
      <c r="A147" s="29">
        <v>145</v>
      </c>
      <c r="B147" s="117" t="s">
        <v>27</v>
      </c>
      <c r="C147" s="102">
        <v>42</v>
      </c>
      <c r="D147" s="103">
        <v>0.7347916666666667</v>
      </c>
      <c r="E147" s="103">
        <v>0.805787037037037</v>
      </c>
      <c r="F147" s="104">
        <f t="shared" si="8"/>
        <v>0.07099537037037029</v>
      </c>
      <c r="G147" s="125">
        <f t="shared" si="9"/>
        <v>24.649494620150012</v>
      </c>
    </row>
    <row r="148" spans="1:7" ht="15">
      <c r="A148" s="29">
        <v>146</v>
      </c>
      <c r="B148" s="123" t="s">
        <v>10</v>
      </c>
      <c r="C148" s="102">
        <v>42</v>
      </c>
      <c r="D148" s="103">
        <v>0.23587962962962963</v>
      </c>
      <c r="E148" s="103">
        <v>0.3072916666666667</v>
      </c>
      <c r="F148" s="104">
        <f t="shared" si="8"/>
        <v>0.07141203703703705</v>
      </c>
      <c r="G148" s="114">
        <f t="shared" si="9"/>
        <v>24.50567260940032</v>
      </c>
    </row>
    <row r="149" spans="1:7" ht="15">
      <c r="A149" s="29">
        <v>147</v>
      </c>
      <c r="B149" s="123" t="s">
        <v>10</v>
      </c>
      <c r="C149" s="102">
        <v>42</v>
      </c>
      <c r="D149" s="103">
        <v>0.7664930555555555</v>
      </c>
      <c r="E149" s="103">
        <v>0.8379398148148148</v>
      </c>
      <c r="F149" s="104">
        <f t="shared" si="8"/>
        <v>0.07144675925925936</v>
      </c>
      <c r="G149" s="114">
        <f t="shared" si="9"/>
        <v>24.493763162157748</v>
      </c>
    </row>
    <row r="150" spans="1:7" ht="15">
      <c r="A150" s="29">
        <v>148</v>
      </c>
      <c r="B150" s="111" t="s">
        <v>32</v>
      </c>
      <c r="C150" s="102">
        <v>42</v>
      </c>
      <c r="D150" s="104">
        <v>0.6160532407407407</v>
      </c>
      <c r="E150" s="109">
        <v>0.6877314814814816</v>
      </c>
      <c r="F150" s="104">
        <f t="shared" si="8"/>
        <v>0.0716782407407408</v>
      </c>
      <c r="G150" s="125">
        <f t="shared" si="9"/>
        <v>24.414661714839312</v>
      </c>
    </row>
    <row r="151" spans="1:7" ht="15">
      <c r="A151" s="29">
        <v>149</v>
      </c>
      <c r="B151" s="111" t="s">
        <v>37</v>
      </c>
      <c r="C151" s="102">
        <v>42</v>
      </c>
      <c r="D151" s="103">
        <v>0.9073611111111112</v>
      </c>
      <c r="E151" s="103">
        <v>0.9792824074074074</v>
      </c>
      <c r="F151" s="104">
        <f t="shared" si="8"/>
        <v>0.07192129629629618</v>
      </c>
      <c r="G151" s="125">
        <f t="shared" si="9"/>
        <v>24.332153202446133</v>
      </c>
    </row>
    <row r="152" spans="1:7" ht="15">
      <c r="A152" s="29">
        <v>150</v>
      </c>
      <c r="B152" s="123" t="s">
        <v>10</v>
      </c>
      <c r="C152" s="102">
        <v>42</v>
      </c>
      <c r="D152" s="103">
        <v>0.5409143518518519</v>
      </c>
      <c r="E152" s="103">
        <v>0.6128472222222222</v>
      </c>
      <c r="F152" s="104">
        <f t="shared" si="8"/>
        <v>0.07193287037037033</v>
      </c>
      <c r="G152" s="114">
        <f t="shared" si="9"/>
        <v>24.328238133547885</v>
      </c>
    </row>
    <row r="153" spans="1:7" ht="15">
      <c r="A153" s="29">
        <v>151</v>
      </c>
      <c r="B153" s="123" t="s">
        <v>10</v>
      </c>
      <c r="C153" s="102">
        <v>42</v>
      </c>
      <c r="D153" s="103">
        <v>0.1423611111111111</v>
      </c>
      <c r="E153" s="103">
        <v>0.21435185185185188</v>
      </c>
      <c r="F153" s="104">
        <f t="shared" si="8"/>
        <v>0.07199074074074077</v>
      </c>
      <c r="G153" s="114">
        <f t="shared" si="9"/>
        <v>24.308681672025713</v>
      </c>
    </row>
    <row r="154" spans="1:7" ht="15">
      <c r="A154" s="29">
        <v>152</v>
      </c>
      <c r="B154" s="141" t="s">
        <v>34</v>
      </c>
      <c r="C154" s="102">
        <v>42</v>
      </c>
      <c r="D154" s="109">
        <v>0.5618055555555556</v>
      </c>
      <c r="E154" s="109">
        <v>0.6341550925925926</v>
      </c>
      <c r="F154" s="104">
        <f t="shared" si="8"/>
        <v>0.07234953703703706</v>
      </c>
      <c r="G154" s="114">
        <f t="shared" si="9"/>
        <v>24.18812989921612</v>
      </c>
    </row>
    <row r="155" spans="1:7" ht="15">
      <c r="A155" s="29">
        <v>153</v>
      </c>
      <c r="B155" s="141" t="s">
        <v>34</v>
      </c>
      <c r="C155" s="102">
        <v>42</v>
      </c>
      <c r="D155" s="109">
        <v>0.7123842592592592</v>
      </c>
      <c r="E155" s="109">
        <v>0.7847800925925926</v>
      </c>
      <c r="F155" s="104">
        <f t="shared" si="8"/>
        <v>0.07239583333333344</v>
      </c>
      <c r="G155" s="114">
        <f t="shared" si="9"/>
        <v>24.17266187050356</v>
      </c>
    </row>
    <row r="156" spans="1:7" ht="15">
      <c r="A156" s="29">
        <v>154</v>
      </c>
      <c r="B156" s="141" t="s">
        <v>34</v>
      </c>
      <c r="C156" s="102">
        <v>42</v>
      </c>
      <c r="D156" s="109">
        <v>0.637349537037037</v>
      </c>
      <c r="E156" s="109">
        <v>0.709837962962963</v>
      </c>
      <c r="F156" s="104">
        <f t="shared" si="8"/>
        <v>0.07248842592592597</v>
      </c>
      <c r="G156" s="114">
        <f t="shared" si="9"/>
        <v>24.141785087018988</v>
      </c>
    </row>
    <row r="157" spans="1:7" ht="15">
      <c r="A157" s="29">
        <v>155</v>
      </c>
      <c r="B157" s="141" t="s">
        <v>34</v>
      </c>
      <c r="C157" s="102">
        <v>42</v>
      </c>
      <c r="D157" s="109">
        <v>0.790138888888889</v>
      </c>
      <c r="E157" s="109">
        <v>0.8627893518518519</v>
      </c>
      <c r="F157" s="104">
        <f t="shared" si="8"/>
        <v>0.07265046296296296</v>
      </c>
      <c r="G157" s="125">
        <f t="shared" si="9"/>
        <v>24.087940098773302</v>
      </c>
    </row>
    <row r="158" spans="1:7" ht="15">
      <c r="A158" s="29">
        <v>156</v>
      </c>
      <c r="B158" s="123" t="s">
        <v>10</v>
      </c>
      <c r="C158" s="102">
        <v>42</v>
      </c>
      <c r="D158" s="103">
        <v>0.9472222222222223</v>
      </c>
      <c r="E158" s="103">
        <v>1.0217592592592593</v>
      </c>
      <c r="F158" s="104">
        <f t="shared" si="8"/>
        <v>0.07453703703703696</v>
      </c>
      <c r="G158" s="114">
        <f t="shared" si="9"/>
        <v>23.478260869565243</v>
      </c>
    </row>
    <row r="159" spans="1:7" ht="15">
      <c r="A159" s="29">
        <v>157</v>
      </c>
      <c r="B159" s="136" t="s">
        <v>22</v>
      </c>
      <c r="C159" s="102">
        <v>42</v>
      </c>
      <c r="D159" s="109">
        <v>0.7373958333333334</v>
      </c>
      <c r="E159" s="109">
        <v>0.8119444444444445</v>
      </c>
      <c r="F159" s="104">
        <f t="shared" si="8"/>
        <v>0.07454861111111111</v>
      </c>
      <c r="G159" s="114">
        <f t="shared" si="9"/>
        <v>23.47461574289707</v>
      </c>
    </row>
    <row r="160" spans="1:7" ht="15">
      <c r="A160" s="29">
        <v>158</v>
      </c>
      <c r="B160" s="142" t="s">
        <v>11</v>
      </c>
      <c r="C160" s="102">
        <v>42</v>
      </c>
      <c r="D160" s="103">
        <v>0.6063657407407407</v>
      </c>
      <c r="E160" s="103">
        <v>0.6817129629629629</v>
      </c>
      <c r="F160" s="104">
        <f t="shared" si="8"/>
        <v>0.07534722222222223</v>
      </c>
      <c r="G160" s="114">
        <f t="shared" si="9"/>
        <v>23.2258064516129</v>
      </c>
    </row>
    <row r="161" spans="1:7" ht="15">
      <c r="A161" s="29">
        <v>159</v>
      </c>
      <c r="B161" s="123" t="s">
        <v>10</v>
      </c>
      <c r="C161" s="102">
        <v>42</v>
      </c>
      <c r="D161" s="103">
        <v>0.3145833333333333</v>
      </c>
      <c r="E161" s="103">
        <v>0.3903125</v>
      </c>
      <c r="F161" s="104">
        <f t="shared" si="8"/>
        <v>0.07572916666666668</v>
      </c>
      <c r="G161" s="114">
        <f t="shared" si="9"/>
        <v>23.108665749656115</v>
      </c>
    </row>
    <row r="162" spans="1:7" ht="15">
      <c r="A162" s="29">
        <v>160</v>
      </c>
      <c r="B162" s="136" t="s">
        <v>22</v>
      </c>
      <c r="C162" s="102">
        <v>42</v>
      </c>
      <c r="D162" s="109">
        <v>0.5</v>
      </c>
      <c r="E162" s="109">
        <v>0.5780902777777778</v>
      </c>
      <c r="F162" s="104">
        <f t="shared" si="8"/>
        <v>0.07809027777777777</v>
      </c>
      <c r="G162" s="114">
        <f t="shared" si="9"/>
        <v>22.409959982214318</v>
      </c>
    </row>
    <row r="163" spans="1:7" ht="15">
      <c r="A163" s="29">
        <v>161</v>
      </c>
      <c r="B163" s="142" t="s">
        <v>11</v>
      </c>
      <c r="C163" s="102">
        <v>42</v>
      </c>
      <c r="D163" s="103">
        <v>0.7269328703703705</v>
      </c>
      <c r="E163" s="103">
        <v>0.8050347222222222</v>
      </c>
      <c r="F163" s="104">
        <f aca="true" t="shared" si="10" ref="F163:F173">E163-D163</f>
        <v>0.0781018518518517</v>
      </c>
      <c r="G163" s="114">
        <f aca="true" t="shared" si="11" ref="G163:G173">C163/F163/24</f>
        <v>22.406639004149422</v>
      </c>
    </row>
    <row r="164" spans="1:7" ht="15">
      <c r="A164" s="29">
        <v>162</v>
      </c>
      <c r="B164" s="136" t="s">
        <v>22</v>
      </c>
      <c r="C164" s="102">
        <v>42</v>
      </c>
      <c r="D164" s="109">
        <v>0.5961805555555556</v>
      </c>
      <c r="E164" s="109">
        <v>0.6750578703703703</v>
      </c>
      <c r="F164" s="104">
        <f t="shared" si="10"/>
        <v>0.07887731481481475</v>
      </c>
      <c r="G164" s="125">
        <f t="shared" si="11"/>
        <v>22.18635363169481</v>
      </c>
    </row>
    <row r="165" spans="1:7" ht="15">
      <c r="A165" s="29">
        <v>163</v>
      </c>
      <c r="B165" s="142" t="s">
        <v>11</v>
      </c>
      <c r="C165" s="102">
        <v>42</v>
      </c>
      <c r="D165" s="103">
        <v>0.8458333333333333</v>
      </c>
      <c r="E165" s="103">
        <v>0.9281944444444444</v>
      </c>
      <c r="F165" s="104">
        <f t="shared" si="10"/>
        <v>0.08236111111111111</v>
      </c>
      <c r="G165" s="114">
        <f t="shared" si="11"/>
        <v>21.24789207419899</v>
      </c>
    </row>
    <row r="166" spans="1:7" ht="15">
      <c r="A166" s="29">
        <v>164</v>
      </c>
      <c r="B166" s="123" t="s">
        <v>10</v>
      </c>
      <c r="C166" s="102">
        <v>42</v>
      </c>
      <c r="D166" s="103">
        <v>0.029861111111111113</v>
      </c>
      <c r="E166" s="103">
        <v>0.11247685185185186</v>
      </c>
      <c r="F166" s="104">
        <f t="shared" si="10"/>
        <v>0.08261574074074074</v>
      </c>
      <c r="G166" s="125">
        <f t="shared" si="11"/>
        <v>21.182404034743627</v>
      </c>
    </row>
    <row r="167" spans="1:7" ht="15">
      <c r="A167" s="29">
        <v>165</v>
      </c>
      <c r="B167" s="142" t="s">
        <v>11</v>
      </c>
      <c r="C167" s="102">
        <v>42</v>
      </c>
      <c r="D167" s="103">
        <v>0.1324074074074074</v>
      </c>
      <c r="E167" s="103">
        <v>0.2152777777777778</v>
      </c>
      <c r="F167" s="104">
        <f t="shared" si="10"/>
        <v>0.0828703703703704</v>
      </c>
      <c r="G167" s="114">
        <f t="shared" si="11"/>
        <v>21.117318435754182</v>
      </c>
    </row>
    <row r="168" spans="1:7" ht="15">
      <c r="A168" s="29">
        <v>166</v>
      </c>
      <c r="B168" s="132" t="s">
        <v>30</v>
      </c>
      <c r="C168" s="102">
        <v>42</v>
      </c>
      <c r="D168" s="109">
        <v>0.9278935185185185</v>
      </c>
      <c r="E168" s="109">
        <v>1.0140162037037037</v>
      </c>
      <c r="F168" s="104">
        <f t="shared" si="10"/>
        <v>0.08612268518518518</v>
      </c>
      <c r="G168" s="125">
        <f t="shared" si="11"/>
        <v>20.319849482596428</v>
      </c>
    </row>
    <row r="169" spans="1:7" ht="15">
      <c r="A169" s="29">
        <v>167</v>
      </c>
      <c r="B169" s="133" t="s">
        <v>33</v>
      </c>
      <c r="C169" s="102">
        <v>42</v>
      </c>
      <c r="D169" s="104">
        <v>0.9277777777777777</v>
      </c>
      <c r="E169" s="109">
        <v>1.0140046296296297</v>
      </c>
      <c r="F169" s="104">
        <f t="shared" si="10"/>
        <v>0.08622685185185197</v>
      </c>
      <c r="G169" s="125">
        <f t="shared" si="11"/>
        <v>20.29530201342279</v>
      </c>
    </row>
    <row r="170" spans="1:7" ht="15">
      <c r="A170" s="29">
        <v>168</v>
      </c>
      <c r="B170" s="142" t="s">
        <v>11</v>
      </c>
      <c r="C170" s="102">
        <v>42</v>
      </c>
      <c r="D170" s="103">
        <v>0.955787037037037</v>
      </c>
      <c r="E170" s="103">
        <v>1.0438657407407408</v>
      </c>
      <c r="F170" s="104">
        <f t="shared" si="10"/>
        <v>0.08807870370370374</v>
      </c>
      <c r="G170" s="125">
        <f t="shared" si="11"/>
        <v>19.868593955321938</v>
      </c>
    </row>
    <row r="171" spans="1:7" ht="15">
      <c r="A171" s="29">
        <v>169</v>
      </c>
      <c r="B171" s="143" t="s">
        <v>54</v>
      </c>
      <c r="C171" s="102">
        <v>42</v>
      </c>
      <c r="D171" s="103">
        <v>0.955787037037037</v>
      </c>
      <c r="E171" s="103">
        <v>1.0438657407407408</v>
      </c>
      <c r="F171" s="104">
        <f t="shared" si="10"/>
        <v>0.08807870370370374</v>
      </c>
      <c r="G171" s="114">
        <f t="shared" si="11"/>
        <v>19.868593955321938</v>
      </c>
    </row>
    <row r="172" spans="1:7" ht="15">
      <c r="A172" s="29">
        <v>170</v>
      </c>
      <c r="B172" s="138" t="s">
        <v>28</v>
      </c>
      <c r="C172" s="102">
        <v>42</v>
      </c>
      <c r="D172" s="104">
        <v>0.9236111111111112</v>
      </c>
      <c r="E172" s="109">
        <v>1.0140046296296297</v>
      </c>
      <c r="F172" s="104">
        <f t="shared" si="10"/>
        <v>0.09039351851851851</v>
      </c>
      <c r="G172" s="125">
        <f t="shared" si="11"/>
        <v>19.359795134443022</v>
      </c>
    </row>
    <row r="173" spans="1:7" ht="15">
      <c r="A173" s="29">
        <v>171</v>
      </c>
      <c r="B173" s="135" t="s">
        <v>53</v>
      </c>
      <c r="C173" s="102">
        <v>42</v>
      </c>
      <c r="D173" s="103">
        <v>0.32957175925925924</v>
      </c>
      <c r="E173" s="103">
        <v>0.4209143518518519</v>
      </c>
      <c r="F173" s="104">
        <f t="shared" si="10"/>
        <v>0.09134259259259264</v>
      </c>
      <c r="G173" s="125">
        <f t="shared" si="11"/>
        <v>19.15864166244297</v>
      </c>
    </row>
    <row r="174" spans="1:6" ht="15">
      <c r="A174"/>
      <c r="D174"/>
      <c r="E174"/>
      <c r="F174" s="79"/>
    </row>
    <row r="175" spans="1:7" ht="49.5" customHeight="1">
      <c r="A175" s="97"/>
      <c r="B175" s="98"/>
      <c r="C175" s="97"/>
      <c r="D175" s="99" t="s">
        <v>62</v>
      </c>
      <c r="E175" s="100"/>
      <c r="F175" s="97"/>
      <c r="G175" s="97"/>
    </row>
    <row r="176" spans="1:7" ht="15">
      <c r="A176" s="29">
        <v>1</v>
      </c>
      <c r="B176" s="116" t="s">
        <v>42</v>
      </c>
      <c r="C176" s="102">
        <v>21</v>
      </c>
      <c r="D176" s="103">
        <v>0.6375347222222222</v>
      </c>
      <c r="E176" s="103">
        <v>0.6638773148148148</v>
      </c>
      <c r="F176" s="104">
        <f aca="true" t="shared" si="12" ref="F176:F199">E176-D176</f>
        <v>0.02634259259259264</v>
      </c>
      <c r="G176" s="125">
        <f aca="true" t="shared" si="13" ref="G176:G199">C176/F176/24</f>
        <v>33.21616871704739</v>
      </c>
    </row>
    <row r="177" spans="1:7" ht="15">
      <c r="A177" s="29">
        <v>2</v>
      </c>
      <c r="B177" s="127" t="s">
        <v>41</v>
      </c>
      <c r="C177" s="102">
        <v>21</v>
      </c>
      <c r="D177" s="128">
        <v>0.6642361111111111</v>
      </c>
      <c r="E177" s="128">
        <v>0.6913425925925926</v>
      </c>
      <c r="F177" s="104">
        <f t="shared" si="12"/>
        <v>0.027106481481481426</v>
      </c>
      <c r="G177" s="105">
        <f t="shared" si="13"/>
        <v>32.280102476515864</v>
      </c>
    </row>
    <row r="178" spans="1:7" ht="15">
      <c r="A178" s="29">
        <v>3</v>
      </c>
      <c r="B178" s="118" t="s">
        <v>44</v>
      </c>
      <c r="C178" s="102">
        <v>21</v>
      </c>
      <c r="D178" s="109">
        <v>0.6985532407407408</v>
      </c>
      <c r="E178" s="109">
        <v>0.7257523148148147</v>
      </c>
      <c r="F178" s="104">
        <f t="shared" si="12"/>
        <v>0.02719907407407396</v>
      </c>
      <c r="G178" s="114">
        <f t="shared" si="13"/>
        <v>32.17021276595758</v>
      </c>
    </row>
    <row r="179" spans="1:7" ht="15">
      <c r="A179" s="29">
        <v>4</v>
      </c>
      <c r="B179" s="119" t="s">
        <v>13</v>
      </c>
      <c r="C179" s="102">
        <v>21</v>
      </c>
      <c r="D179" s="103">
        <v>0.6985532407407408</v>
      </c>
      <c r="E179" s="103">
        <v>0.7257523148148147</v>
      </c>
      <c r="F179" s="104">
        <f t="shared" si="12"/>
        <v>0.02719907407407396</v>
      </c>
      <c r="G179" s="114">
        <f t="shared" si="13"/>
        <v>32.17021276595758</v>
      </c>
    </row>
    <row r="180" spans="1:7" ht="15">
      <c r="A180" s="29">
        <v>5</v>
      </c>
      <c r="B180" s="118" t="s">
        <v>44</v>
      </c>
      <c r="C180" s="102">
        <v>21</v>
      </c>
      <c r="D180" s="109">
        <v>0.6263310185185186</v>
      </c>
      <c r="E180" s="109">
        <v>0.6538078703703704</v>
      </c>
      <c r="F180" s="104">
        <f t="shared" si="12"/>
        <v>0.02747685185185178</v>
      </c>
      <c r="G180" s="114">
        <f t="shared" si="13"/>
        <v>31.844987363100334</v>
      </c>
    </row>
    <row r="181" spans="1:7" ht="15">
      <c r="A181" s="29">
        <v>6</v>
      </c>
      <c r="B181" s="119" t="s">
        <v>13</v>
      </c>
      <c r="C181" s="102">
        <v>21</v>
      </c>
      <c r="D181" s="103">
        <v>0.6263310185185186</v>
      </c>
      <c r="E181" s="103">
        <v>0.6538078703703704</v>
      </c>
      <c r="F181" s="104">
        <f t="shared" si="12"/>
        <v>0.02747685185185178</v>
      </c>
      <c r="G181" s="114">
        <f t="shared" si="13"/>
        <v>31.844987363100334</v>
      </c>
    </row>
    <row r="182" spans="1:7" ht="15">
      <c r="A182" s="29">
        <v>7</v>
      </c>
      <c r="B182" s="144" t="s">
        <v>35</v>
      </c>
      <c r="C182" s="102">
        <v>21</v>
      </c>
      <c r="D182" s="109">
        <v>0.7069097222222221</v>
      </c>
      <c r="E182" s="109">
        <v>0.7344560185185185</v>
      </c>
      <c r="F182" s="104">
        <f t="shared" si="12"/>
        <v>0.027546296296296346</v>
      </c>
      <c r="G182" s="105">
        <f t="shared" si="13"/>
        <v>31.764705882352885</v>
      </c>
    </row>
    <row r="183" spans="1:7" ht="15">
      <c r="A183" s="29">
        <v>8</v>
      </c>
      <c r="B183" s="118" t="s">
        <v>44</v>
      </c>
      <c r="C183" s="102">
        <v>21</v>
      </c>
      <c r="D183" s="109">
        <v>0.5938657407407407</v>
      </c>
      <c r="E183" s="109">
        <v>0.6217592592592592</v>
      </c>
      <c r="F183" s="104">
        <f t="shared" si="12"/>
        <v>0.027893518518518512</v>
      </c>
      <c r="G183" s="114">
        <f t="shared" si="13"/>
        <v>31.369294605809134</v>
      </c>
    </row>
    <row r="184" spans="1:7" ht="15">
      <c r="A184" s="29">
        <v>9</v>
      </c>
      <c r="B184" s="119" t="s">
        <v>13</v>
      </c>
      <c r="C184" s="102">
        <v>21</v>
      </c>
      <c r="D184" s="103">
        <v>0.5938657407407407</v>
      </c>
      <c r="E184" s="103">
        <v>0.6217592592592592</v>
      </c>
      <c r="F184" s="104">
        <f t="shared" si="12"/>
        <v>0.027893518518518512</v>
      </c>
      <c r="G184" s="114">
        <f t="shared" si="13"/>
        <v>31.369294605809134</v>
      </c>
    </row>
    <row r="185" spans="1:7" ht="15">
      <c r="A185" s="29">
        <v>10</v>
      </c>
      <c r="B185" s="126" t="s">
        <v>39</v>
      </c>
      <c r="C185" s="102">
        <v>21</v>
      </c>
      <c r="D185" s="103">
        <v>0.6095023148148148</v>
      </c>
      <c r="E185" s="103">
        <v>0.6375347222222222</v>
      </c>
      <c r="F185" s="104">
        <f t="shared" si="12"/>
        <v>0.028032407407407423</v>
      </c>
      <c r="G185" s="105">
        <f t="shared" si="13"/>
        <v>31.213872832369926</v>
      </c>
    </row>
    <row r="186" spans="1:7" ht="15">
      <c r="A186" s="29">
        <v>11</v>
      </c>
      <c r="B186" s="117" t="s">
        <v>27</v>
      </c>
      <c r="C186" s="102">
        <v>21</v>
      </c>
      <c r="D186" s="103">
        <v>0.6135763888888889</v>
      </c>
      <c r="E186" s="103">
        <v>0.6418055555555555</v>
      </c>
      <c r="F186" s="104">
        <f t="shared" si="12"/>
        <v>0.02822916666666664</v>
      </c>
      <c r="G186" s="114">
        <f t="shared" si="13"/>
        <v>30.996309963099662</v>
      </c>
    </row>
    <row r="187" spans="1:7" ht="15">
      <c r="A187" s="29">
        <v>12</v>
      </c>
      <c r="B187" s="111" t="s">
        <v>37</v>
      </c>
      <c r="C187" s="102">
        <v>21</v>
      </c>
      <c r="D187" s="103">
        <v>0.6803587962962964</v>
      </c>
      <c r="E187" s="128">
        <v>0.7090624999999999</v>
      </c>
      <c r="F187" s="104">
        <f t="shared" si="12"/>
        <v>0.028703703703703565</v>
      </c>
      <c r="G187" s="105">
        <f t="shared" si="13"/>
        <v>30.48387096774208</v>
      </c>
    </row>
    <row r="188" spans="1:7" ht="15">
      <c r="A188" s="29">
        <v>13</v>
      </c>
      <c r="B188" s="111" t="s">
        <v>37</v>
      </c>
      <c r="C188" s="102">
        <v>21</v>
      </c>
      <c r="D188" s="103">
        <v>0.6205208333333333</v>
      </c>
      <c r="E188" s="103">
        <v>0.6494791666666667</v>
      </c>
      <c r="F188" s="104">
        <f t="shared" si="12"/>
        <v>0.02895833333333342</v>
      </c>
      <c r="G188" s="114">
        <f t="shared" si="13"/>
        <v>30.215827338129404</v>
      </c>
    </row>
    <row r="189" spans="1:7" ht="15">
      <c r="A189" s="29">
        <v>14</v>
      </c>
      <c r="B189" s="115" t="s">
        <v>8</v>
      </c>
      <c r="C189" s="102">
        <v>21</v>
      </c>
      <c r="D189" s="109">
        <v>0.685300925925926</v>
      </c>
      <c r="E189" s="109">
        <v>0.7142824074074073</v>
      </c>
      <c r="F189" s="104">
        <f t="shared" si="12"/>
        <v>0.028981481481481386</v>
      </c>
      <c r="G189" s="114">
        <f t="shared" si="13"/>
        <v>30.19169329073492</v>
      </c>
    </row>
    <row r="190" spans="1:7" ht="15">
      <c r="A190" s="29">
        <v>15</v>
      </c>
      <c r="B190" s="108" t="s">
        <v>31</v>
      </c>
      <c r="C190" s="102">
        <v>21</v>
      </c>
      <c r="D190" s="104">
        <v>0.685300925925926</v>
      </c>
      <c r="E190" s="109">
        <v>0.7142824074074073</v>
      </c>
      <c r="F190" s="104">
        <f t="shared" si="12"/>
        <v>0.028981481481481386</v>
      </c>
      <c r="G190" s="120">
        <f t="shared" si="13"/>
        <v>30.19169329073492</v>
      </c>
    </row>
    <row r="191" spans="1:7" ht="15">
      <c r="A191" s="29">
        <v>16</v>
      </c>
      <c r="B191" s="111" t="s">
        <v>32</v>
      </c>
      <c r="C191" s="102">
        <v>21</v>
      </c>
      <c r="D191" s="104">
        <v>0.7195601851851853</v>
      </c>
      <c r="E191" s="109">
        <v>0.7492824074074074</v>
      </c>
      <c r="F191" s="104">
        <f t="shared" si="12"/>
        <v>0.029722222222222094</v>
      </c>
      <c r="G191" s="120">
        <f t="shared" si="13"/>
        <v>29.439252336448728</v>
      </c>
    </row>
    <row r="192" spans="1:7" ht="15">
      <c r="A192" s="29">
        <v>17</v>
      </c>
      <c r="B192" s="117" t="s">
        <v>27</v>
      </c>
      <c r="C192" s="102">
        <v>21</v>
      </c>
      <c r="D192" s="103">
        <v>0.6727314814814815</v>
      </c>
      <c r="E192" s="128">
        <v>0.7027777777777778</v>
      </c>
      <c r="F192" s="104">
        <f t="shared" si="12"/>
        <v>0.030046296296296293</v>
      </c>
      <c r="G192" s="114">
        <f t="shared" si="13"/>
        <v>29.121725731895225</v>
      </c>
    </row>
    <row r="193" spans="1:7" ht="15">
      <c r="A193" s="29">
        <v>18</v>
      </c>
      <c r="B193" s="129" t="s">
        <v>38</v>
      </c>
      <c r="C193" s="102">
        <v>21</v>
      </c>
      <c r="D193" s="103">
        <v>0.641875</v>
      </c>
      <c r="E193" s="103">
        <v>0.6727314814814815</v>
      </c>
      <c r="F193" s="104">
        <f t="shared" si="12"/>
        <v>0.030856481481481568</v>
      </c>
      <c r="G193" s="114">
        <f t="shared" si="13"/>
        <v>28.357089272318003</v>
      </c>
    </row>
    <row r="194" spans="1:7" ht="15">
      <c r="A194" s="29">
        <v>19</v>
      </c>
      <c r="B194" s="140" t="s">
        <v>36</v>
      </c>
      <c r="C194" s="102">
        <v>21</v>
      </c>
      <c r="D194" s="103">
        <v>0.6494791666666667</v>
      </c>
      <c r="E194" s="128">
        <v>0.6803587962962964</v>
      </c>
      <c r="F194" s="104">
        <f t="shared" si="12"/>
        <v>0.030879629629629646</v>
      </c>
      <c r="G194" s="114">
        <f t="shared" si="13"/>
        <v>28.335832083958007</v>
      </c>
    </row>
    <row r="195" spans="1:7" ht="15">
      <c r="A195" s="29">
        <v>20</v>
      </c>
      <c r="B195" s="129" t="s">
        <v>38</v>
      </c>
      <c r="C195" s="102">
        <v>21</v>
      </c>
      <c r="D195" s="103">
        <v>0.7032175925925926</v>
      </c>
      <c r="E195" s="128">
        <v>0.7344560185185185</v>
      </c>
      <c r="F195" s="104">
        <f t="shared" si="12"/>
        <v>0.03123842592592585</v>
      </c>
      <c r="G195" s="125">
        <f t="shared" si="13"/>
        <v>28.010374212671426</v>
      </c>
    </row>
    <row r="196" spans="1:7" ht="15">
      <c r="A196" s="29">
        <v>21</v>
      </c>
      <c r="B196" s="144" t="s">
        <v>35</v>
      </c>
      <c r="C196" s="102">
        <v>21</v>
      </c>
      <c r="D196" s="109">
        <v>0.7353472222222223</v>
      </c>
      <c r="E196" s="109">
        <v>0.7666087962962963</v>
      </c>
      <c r="F196" s="104">
        <f t="shared" si="12"/>
        <v>0.03126157407407404</v>
      </c>
      <c r="G196" s="125">
        <f t="shared" si="13"/>
        <v>27.989633469085557</v>
      </c>
    </row>
    <row r="197" spans="1:7" ht="15">
      <c r="A197" s="29">
        <v>22</v>
      </c>
      <c r="B197" s="133" t="s">
        <v>33</v>
      </c>
      <c r="C197" s="102">
        <v>21</v>
      </c>
      <c r="D197" s="109">
        <v>0.6663425925925927</v>
      </c>
      <c r="E197" s="109">
        <v>0.6990740740740741</v>
      </c>
      <c r="F197" s="104">
        <f t="shared" si="12"/>
        <v>0.03273148148148142</v>
      </c>
      <c r="G197" s="120">
        <f t="shared" si="13"/>
        <v>26.732673267326785</v>
      </c>
    </row>
    <row r="198" spans="1:7" ht="15">
      <c r="A198" s="29">
        <v>23</v>
      </c>
      <c r="B198" s="138" t="s">
        <v>28</v>
      </c>
      <c r="C198" s="102">
        <v>21</v>
      </c>
      <c r="D198" s="109">
        <v>0.6663425925925927</v>
      </c>
      <c r="E198" s="109">
        <v>0.6990740740740741</v>
      </c>
      <c r="F198" s="104">
        <f t="shared" si="12"/>
        <v>0.03273148148148142</v>
      </c>
      <c r="G198" s="114">
        <f t="shared" si="13"/>
        <v>26.732673267326785</v>
      </c>
    </row>
    <row r="199" spans="1:7" ht="15">
      <c r="A199" s="29">
        <v>24</v>
      </c>
      <c r="B199" s="138" t="s">
        <v>28</v>
      </c>
      <c r="C199" s="102">
        <v>21</v>
      </c>
      <c r="D199" s="109">
        <v>0.5864699074074075</v>
      </c>
      <c r="E199" s="109">
        <v>0.6213888888888889</v>
      </c>
      <c r="F199" s="104">
        <f t="shared" si="12"/>
        <v>0.034918981481481426</v>
      </c>
      <c r="G199" s="120">
        <f t="shared" si="13"/>
        <v>25.05800464037127</v>
      </c>
    </row>
    <row r="201" ht="15">
      <c r="A201" s="8" t="s">
        <v>63</v>
      </c>
    </row>
    <row r="202" ht="15">
      <c r="A202" s="8" t="s">
        <v>64</v>
      </c>
    </row>
    <row r="204" ht="15">
      <c r="F204" s="146" t="s">
        <v>65</v>
      </c>
    </row>
    <row r="205" ht="15">
      <c r="F205" s="146"/>
    </row>
    <row r="206" ht="15">
      <c r="F206" s="146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Zoltan Bujna</dc:creator>
  <cp:keywords/>
  <dc:description/>
  <cp:lastModifiedBy>Zoltan Bujna</cp:lastModifiedBy>
  <cp:lastPrinted>2015-07-09T09:42:50Z</cp:lastPrinted>
  <dcterms:created xsi:type="dcterms:W3CDTF">2015-07-08T18:14:43Z</dcterms:created>
  <dcterms:modified xsi:type="dcterms:W3CDTF">2015-07-17T07:34:35Z</dcterms:modified>
  <cp:category/>
  <cp:version/>
  <cp:contentType/>
  <cp:contentStatus/>
</cp:coreProperties>
</file>